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popis korisnika donacij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<sst xmlns="http://schemas.openxmlformats.org/spreadsheetml/2006/main" count="109" uniqueCount="109">
  <si>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DRUŠTVENE DJELATNOSTI</t>
  </si>
  <si>
    <t>Udruga umirovljenika Matulji</t>
  </si>
  <si>
    <t>Klapa "Rožice"</t>
  </si>
  <si>
    <t>ZAŠTITA KULTURNIH DOBARA</t>
  </si>
  <si>
    <t>Društvo naša djeca</t>
  </si>
  <si>
    <t>KUD "Učka"</t>
  </si>
  <si>
    <t>KUD "Danica"</t>
  </si>
  <si>
    <t>Likovna udruga Matulji</t>
  </si>
  <si>
    <t>Udruga "Zijat,sost,tancat i pit"</t>
  </si>
  <si>
    <t>Udruga"Jaslice pul Šmogori"</t>
  </si>
  <si>
    <t>Udruga"Vavek parićani"</t>
  </si>
  <si>
    <t>Društvo "Pužev komun"</t>
  </si>
  <si>
    <t>Društvo "Frlanija,pakal,babulini"</t>
  </si>
  <si>
    <t>Udruga "Mačkare"Šapjane</t>
  </si>
  <si>
    <t>KULT.UMJET.DRUŠTVA I UDRUGE</t>
  </si>
  <si>
    <t>KARNEVALSKE UDRUGE</t>
  </si>
  <si>
    <t>Kapa "Zvonejski kanturi"</t>
  </si>
  <si>
    <t>Udruga Interinova Mučići</t>
  </si>
  <si>
    <t>Udruga "Domoljub"Rukavac</t>
  </si>
  <si>
    <t>Udruga Žejane</t>
  </si>
  <si>
    <t>Udruga mladih Veli Brgud</t>
  </si>
  <si>
    <t>Udruga mladih Mune</t>
  </si>
  <si>
    <t>Udruga Vita Art</t>
  </si>
  <si>
    <t>SPORTSKI KLUBOVI</t>
  </si>
  <si>
    <t>TK Rukavac</t>
  </si>
  <si>
    <t>BK M. Mandić</t>
  </si>
  <si>
    <t>NK Mune</t>
  </si>
  <si>
    <t>MRK Matulji 2001</t>
  </si>
  <si>
    <t>ŽRK Liburnija</t>
  </si>
  <si>
    <t>KK Metal</t>
  </si>
  <si>
    <t>BK Kras</t>
  </si>
  <si>
    <t>ŠRD Preluk</t>
  </si>
  <si>
    <t>MNK Kvarner</t>
  </si>
  <si>
    <t>STK Matulji</t>
  </si>
  <si>
    <t>BK Korensko</t>
  </si>
  <si>
    <t>OK Matulji</t>
  </si>
  <si>
    <t>PK DM (Ex Štacion)</t>
  </si>
  <si>
    <t>ŠK Matulji</t>
  </si>
  <si>
    <t>MKK Kvarner</t>
  </si>
  <si>
    <t>AK Svigo</t>
  </si>
  <si>
    <t>SD Konopaši</t>
  </si>
  <si>
    <t>PD Lisina</t>
  </si>
  <si>
    <t>PK Rukavac</t>
  </si>
  <si>
    <t>BK Rukavac</t>
  </si>
  <si>
    <t>AK Učka sport</t>
  </si>
  <si>
    <t>TK Matulji</t>
  </si>
  <si>
    <t>MANIFEST.PROGR. I PROJEKTI</t>
  </si>
  <si>
    <t>SPORTSKI KAMPOVI</t>
  </si>
  <si>
    <t>POMOĆ ZDRAVST.USTANOV.,ORGAN. I UDRUG.</t>
  </si>
  <si>
    <t>FINANCI. POLIT. STRANAKA</t>
  </si>
  <si>
    <t>Istarski demokratski savez</t>
  </si>
  <si>
    <t>Hrvatska demokratska zajed.</t>
  </si>
  <si>
    <t>Socijal demokratska partija</t>
  </si>
  <si>
    <t>Primorsko goranski savez</t>
  </si>
  <si>
    <t>Hrvatska narodna stranka</t>
  </si>
  <si>
    <t>Nezavisna lista</t>
  </si>
  <si>
    <t>Akcija mladih</t>
  </si>
  <si>
    <t>SAVJET MLADIH</t>
  </si>
  <si>
    <t>DRUŠTV.DJELATNOSTI-POTP.UDRUG.</t>
  </si>
  <si>
    <t>UDVDR- Matulji</t>
  </si>
  <si>
    <t>UAB - Matulji</t>
  </si>
  <si>
    <t>Park prirode "Učka"</t>
  </si>
  <si>
    <t>Potpore  Turističkoj zajednici</t>
  </si>
  <si>
    <t>Potpore programima TZ Matulji</t>
  </si>
  <si>
    <t>Naziv udruge-korisnika</t>
  </si>
  <si>
    <t>r.br.</t>
  </si>
  <si>
    <t xml:space="preserve">redovna </t>
  </si>
  <si>
    <t>djelatnost</t>
  </si>
  <si>
    <t xml:space="preserve">pojedinačni </t>
  </si>
  <si>
    <t>zahtjevi</t>
  </si>
  <si>
    <t xml:space="preserve">Mučićevi zavončari i maškare </t>
  </si>
  <si>
    <t>Pusni odbor Matulji</t>
  </si>
  <si>
    <t>Udruga za očuvanje pokl.običaja Bregi</t>
  </si>
  <si>
    <t>Pusno društvo Mune</t>
  </si>
  <si>
    <t>Rukavački zvončari i maškare</t>
  </si>
  <si>
    <t>Zvonejski zvončari i maškare</t>
  </si>
  <si>
    <t>Pusno društvo Vlahov breg</t>
  </si>
  <si>
    <t xml:space="preserve">Klub lječenih alkoholičara </t>
  </si>
  <si>
    <t>"Thalassoptherapia"Opatija</t>
  </si>
  <si>
    <t>Savjet mladih</t>
  </si>
  <si>
    <t>Sanja Forjan Pleskina</t>
  </si>
  <si>
    <t>Gimnazija "Eugena Kumičiča" Opatija</t>
  </si>
  <si>
    <t>Autoklub RI Autosport</t>
  </si>
  <si>
    <t xml:space="preserve">Župa Veli brgud </t>
  </si>
  <si>
    <t>Moto klub "Kvarner"-sponzorstvo</t>
  </si>
  <si>
    <t>Klub žena operiranih dojki "Nada"</t>
  </si>
  <si>
    <t>Udruga spec.polic.dom.rata "Ajkule"</t>
  </si>
  <si>
    <t>Hotelj.turustička škola</t>
  </si>
  <si>
    <t>LD "Lisjak"Kastav</t>
  </si>
  <si>
    <t>REPUBLIKA HRVATSKA</t>
  </si>
  <si>
    <t>PRIMORSKO GORANSKA ŽUPANIJA</t>
  </si>
  <si>
    <t>OPĆINA MATULJI</t>
  </si>
  <si>
    <t>OSTALE DONACIJE I SPONZORSTVA</t>
  </si>
  <si>
    <t>ukupno</t>
  </si>
  <si>
    <t>Matanović Jasnimka-pomoć liječenje</t>
  </si>
  <si>
    <t>SVEUKUPNO</t>
  </si>
  <si>
    <t>Folklorno društvo  "Žejane"</t>
  </si>
  <si>
    <t>NAGRADE VRHUNSKI SPORT</t>
  </si>
  <si>
    <t>Bučković Alesija</t>
  </si>
  <si>
    <t>Petretić Paulo</t>
  </si>
  <si>
    <t>PD "Lisina" (Ljetovanje/Zimovanje)</t>
  </si>
  <si>
    <t xml:space="preserve">         </t>
  </si>
  <si>
    <t xml:space="preserve">                     POPIS KORISNIKA SPONZORSTVA I DONACIJA OD 01.01.-31.05.2013.</t>
  </si>
  <si>
    <t xml:space="preserve">                          Matulji, 11.06.2013.</t>
  </si>
  <si>
    <t>SPEC.RASHODI  ZAŠT. I SPAŠ.</t>
  </si>
  <si>
    <t xml:space="preserve">          * Žejanski zvončari</t>
  </si>
  <si>
    <t xml:space="preserve">          * Folklorno društvo Žejane</t>
  </si>
  <si>
    <t xml:space="preserve">          * Frlanski zvončari</t>
  </si>
  <si>
    <t xml:space="preserve">          * Klapa "Skalin"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</si>
</sst>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0000"/>
    <numFmt numFmtId="166" formatCode="#,##0.0"/>
    <numFmt numFmtId="167" formatCode="[$-41A]d\.\ mmmm\ yyyy"/>
  </numFmts>
  <fonts count="39">
    <font>
      <sz val="10"/>
      <name val="Arial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" fontId="22" fillId="33" borderId="10" xfId="70" applyNumberFormat="1" applyFont="1" applyFill="1" applyBorder="1">
      <alignment/>
      <protection/>
    </xf>
    <xf numFmtId="0" fontId="22" fillId="0" borderId="10" xfId="70" applyFont="1" applyBorder="1" applyAlignment="1">
      <alignment vertical="top"/>
      <protection/>
    </xf>
    <xf numFmtId="0" fontId="22" fillId="0" borderId="11" xfId="70" applyFont="1" applyBorder="1" applyAlignment="1">
      <alignment vertical="top"/>
      <protection/>
    </xf>
    <xf numFmtId="4" fontId="22" fillId="33" borderId="11" xfId="70" applyNumberFormat="1" applyFont="1" applyFill="1" applyBorder="1">
      <alignment/>
      <protection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2" fillId="34" borderId="20" xfId="69" applyNumberFormat="1" applyFont="1" applyFill="1" applyBorder="1">
      <alignment/>
      <protection/>
    </xf>
    <xf numFmtId="0" fontId="2" fillId="35" borderId="0" xfId="70" applyFont="1" applyFill="1" applyBorder="1">
      <alignment/>
      <protection/>
    </xf>
    <xf numFmtId="3" fontId="2" fillId="0" borderId="10" xfId="69" applyNumberFormat="1" applyFont="1" applyBorder="1">
      <alignment/>
      <protection/>
    </xf>
    <xf numFmtId="3" fontId="2" fillId="0" borderId="21" xfId="69" applyNumberFormat="1" applyFont="1" applyBorder="1">
      <alignment/>
      <protection/>
    </xf>
    <xf numFmtId="3" fontId="2" fillId="36" borderId="18" xfId="69" applyNumberFormat="1" applyFont="1" applyFill="1" applyBorder="1">
      <alignment/>
      <protection/>
    </xf>
    <xf numFmtId="3" fontId="2" fillId="36" borderId="19" xfId="69" applyNumberFormat="1" applyFont="1" applyFill="1" applyBorder="1">
      <alignment/>
      <protection/>
    </xf>
    <xf numFmtId="0" fontId="2" fillId="0" borderId="10" xfId="69" applyFont="1" applyBorder="1">
      <alignment/>
      <protection/>
    </xf>
    <xf numFmtId="3" fontId="2" fillId="33" borderId="22" xfId="69" applyNumberFormat="1" applyFont="1" applyFill="1" applyBorder="1">
      <alignment/>
      <protection/>
    </xf>
    <xf numFmtId="3" fontId="2" fillId="33" borderId="23" xfId="69" applyNumberFormat="1" applyFont="1" applyFill="1" applyBorder="1">
      <alignment/>
      <protection/>
    </xf>
    <xf numFmtId="3" fontId="2" fillId="33" borderId="21" xfId="69" applyNumberFormat="1" applyFont="1" applyFill="1" applyBorder="1">
      <alignment/>
      <protection/>
    </xf>
    <xf numFmtId="3" fontId="2" fillId="33" borderId="24" xfId="69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2" fillId="33" borderId="10" xfId="69" applyFont="1" applyFill="1" applyBorder="1">
      <alignment/>
      <protection/>
    </xf>
    <xf numFmtId="3" fontId="2" fillId="33" borderId="10" xfId="69" applyNumberFormat="1" applyFont="1" applyFill="1" applyBorder="1">
      <alignment/>
      <protection/>
    </xf>
    <xf numFmtId="0" fontId="2" fillId="36" borderId="10" xfId="69" applyFont="1" applyFill="1" applyBorder="1">
      <alignment/>
      <protection/>
    </xf>
    <xf numFmtId="3" fontId="2" fillId="36" borderId="10" xfId="69" applyNumberFormat="1" applyFont="1" applyFill="1" applyBorder="1">
      <alignment/>
      <protection/>
    </xf>
    <xf numFmtId="3" fontId="2" fillId="36" borderId="24" xfId="69" applyNumberFormat="1" applyFont="1" applyFill="1" applyBorder="1">
      <alignment/>
      <protection/>
    </xf>
    <xf numFmtId="49" fontId="2" fillId="33" borderId="20" xfId="69" applyNumberFormat="1" applyFont="1" applyFill="1" applyBorder="1">
      <alignment/>
      <protection/>
    </xf>
    <xf numFmtId="0" fontId="2" fillId="35" borderId="0" xfId="69" applyFont="1" applyFill="1" applyBorder="1">
      <alignment/>
      <protection/>
    </xf>
    <xf numFmtId="3" fontId="2" fillId="35" borderId="0" xfId="69" applyNumberFormat="1" applyFont="1" applyFill="1" applyBorder="1">
      <alignment/>
      <protection/>
    </xf>
    <xf numFmtId="3" fontId="2" fillId="35" borderId="25" xfId="69" applyNumberFormat="1" applyFont="1" applyFill="1" applyBorder="1">
      <alignment/>
      <protection/>
    </xf>
    <xf numFmtId="0" fontId="3" fillId="35" borderId="0" xfId="0" applyFont="1" applyFill="1" applyAlignment="1">
      <alignment/>
    </xf>
    <xf numFmtId="0" fontId="3" fillId="33" borderId="20" xfId="0" applyFont="1" applyFill="1" applyBorder="1" applyAlignment="1">
      <alignment/>
    </xf>
    <xf numFmtId="0" fontId="22" fillId="36" borderId="0" xfId="70" applyFont="1" applyFill="1" applyBorder="1">
      <alignment/>
      <protection/>
    </xf>
    <xf numFmtId="3" fontId="22" fillId="36" borderId="0" xfId="70" applyNumberFormat="1" applyFont="1" applyFill="1" applyBorder="1">
      <alignment/>
      <protection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25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22" fillId="33" borderId="10" xfId="70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3" fontId="22" fillId="33" borderId="11" xfId="70" applyNumberFormat="1" applyFont="1" applyFill="1" applyBorder="1">
      <alignment/>
      <protection/>
    </xf>
    <xf numFmtId="3" fontId="22" fillId="36" borderId="25" xfId="70" applyNumberFormat="1" applyFont="1" applyFill="1" applyBorder="1">
      <alignment/>
      <protection/>
    </xf>
    <xf numFmtId="0" fontId="22" fillId="0" borderId="10" xfId="70" applyFont="1" applyFill="1" applyBorder="1">
      <alignment/>
      <protection/>
    </xf>
    <xf numFmtId="3" fontId="22" fillId="0" borderId="10" xfId="70" applyNumberFormat="1" applyFont="1" applyFill="1" applyBorder="1">
      <alignment/>
      <protection/>
    </xf>
    <xf numFmtId="0" fontId="22" fillId="0" borderId="10" xfId="70" applyFont="1" applyBorder="1">
      <alignment/>
      <protection/>
    </xf>
    <xf numFmtId="0" fontId="3" fillId="0" borderId="10" xfId="0" applyFont="1" applyFill="1" applyBorder="1" applyAlignment="1">
      <alignment/>
    </xf>
    <xf numFmtId="3" fontId="22" fillId="33" borderId="24" xfId="70" applyNumberFormat="1" applyFont="1" applyFill="1" applyBorder="1">
      <alignment/>
      <protection/>
    </xf>
    <xf numFmtId="0" fontId="22" fillId="33" borderId="10" xfId="70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5" borderId="0" xfId="145" applyFont="1" applyFill="1" applyBorder="1">
      <alignment/>
      <protection/>
    </xf>
    <xf numFmtId="3" fontId="2" fillId="35" borderId="0" xfId="145" applyNumberFormat="1" applyFont="1" applyFill="1" applyBorder="1">
      <alignment/>
      <protection/>
    </xf>
    <xf numFmtId="3" fontId="2" fillId="35" borderId="25" xfId="145" applyNumberFormat="1" applyFont="1" applyFill="1" applyBorder="1">
      <alignment/>
      <protection/>
    </xf>
    <xf numFmtId="0" fontId="2" fillId="34" borderId="10" xfId="145" applyFont="1" applyFill="1" applyBorder="1">
      <alignment/>
      <protection/>
    </xf>
    <xf numFmtId="3" fontId="2" fillId="34" borderId="10" xfId="145" applyNumberFormat="1" applyFont="1" applyFill="1" applyBorder="1">
      <alignment/>
      <protection/>
    </xf>
    <xf numFmtId="3" fontId="2" fillId="34" borderId="21" xfId="145" applyNumberFormat="1" applyFont="1" applyFill="1" applyBorder="1">
      <alignment/>
      <protection/>
    </xf>
    <xf numFmtId="3" fontId="2" fillId="34" borderId="24" xfId="145" applyNumberFormat="1" applyFont="1" applyFill="1" applyBorder="1">
      <alignment/>
      <protection/>
    </xf>
    <xf numFmtId="0" fontId="2" fillId="35" borderId="0" xfId="53" applyFont="1" applyFill="1" applyBorder="1">
      <alignment/>
      <protection/>
    </xf>
    <xf numFmtId="3" fontId="2" fillId="35" borderId="0" xfId="53" applyNumberFormat="1" applyFont="1" applyFill="1" applyBorder="1">
      <alignment/>
      <protection/>
    </xf>
    <xf numFmtId="3" fontId="2" fillId="35" borderId="25" xfId="53" applyNumberFormat="1" applyFont="1" applyFill="1" applyBorder="1">
      <alignment/>
      <protection/>
    </xf>
    <xf numFmtId="0" fontId="2" fillId="0" borderId="10" xfId="53" applyFont="1" applyBorder="1">
      <alignment/>
      <protection/>
    </xf>
    <xf numFmtId="3" fontId="2" fillId="0" borderId="10" xfId="53" applyNumberFormat="1" applyFont="1" applyBorder="1">
      <alignment/>
      <protection/>
    </xf>
    <xf numFmtId="3" fontId="2" fillId="0" borderId="24" xfId="53" applyNumberFormat="1" applyFont="1" applyBorder="1">
      <alignment/>
      <protection/>
    </xf>
    <xf numFmtId="0" fontId="2" fillId="34" borderId="10" xfId="53" applyFont="1" applyFill="1" applyBorder="1">
      <alignment/>
      <protection/>
    </xf>
    <xf numFmtId="0" fontId="2" fillId="0" borderId="10" xfId="70" applyFont="1" applyBorder="1">
      <alignment/>
      <protection/>
    </xf>
    <xf numFmtId="3" fontId="2" fillId="0" borderId="10" xfId="70" applyNumberFormat="1" applyFont="1" applyBorder="1">
      <alignment/>
      <protection/>
    </xf>
    <xf numFmtId="3" fontId="2" fillId="34" borderId="10" xfId="70" applyNumberFormat="1" applyFont="1" applyFill="1" applyBorder="1">
      <alignment/>
      <protection/>
    </xf>
    <xf numFmtId="3" fontId="2" fillId="0" borderId="24" xfId="70" applyNumberFormat="1" applyFont="1" applyBorder="1">
      <alignment/>
      <protection/>
    </xf>
    <xf numFmtId="0" fontId="4" fillId="36" borderId="0" xfId="51" applyFont="1" applyFill="1" applyBorder="1">
      <alignment/>
      <protection/>
    </xf>
    <xf numFmtId="3" fontId="4" fillId="36" borderId="0" xfId="51" applyNumberFormat="1" applyFont="1" applyFill="1" applyBorder="1">
      <alignment/>
      <protection/>
    </xf>
    <xf numFmtId="3" fontId="4" fillId="36" borderId="25" xfId="51" applyNumberFormat="1" applyFont="1" applyFill="1" applyBorder="1">
      <alignment/>
      <protection/>
    </xf>
    <xf numFmtId="0" fontId="2" fillId="0" borderId="10" xfId="51" applyFont="1" applyBorder="1">
      <alignment/>
      <protection/>
    </xf>
    <xf numFmtId="3" fontId="2" fillId="0" borderId="10" xfId="51" applyNumberFormat="1" applyFont="1" applyBorder="1">
      <alignment/>
      <protection/>
    </xf>
    <xf numFmtId="3" fontId="2" fillId="0" borderId="24" xfId="51" applyNumberFormat="1" applyFont="1" applyBorder="1">
      <alignment/>
      <protection/>
    </xf>
    <xf numFmtId="0" fontId="2" fillId="33" borderId="10" xfId="69" applyFont="1" applyFill="1" applyBorder="1">
      <alignment/>
      <protection/>
    </xf>
    <xf numFmtId="3" fontId="2" fillId="33" borderId="10" xfId="69" applyNumberFormat="1" applyFont="1" applyFill="1" applyBorder="1">
      <alignment/>
      <protection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33" borderId="10" xfId="145" applyFont="1" applyFill="1" applyBorder="1">
      <alignment/>
      <protection/>
    </xf>
    <xf numFmtId="3" fontId="2" fillId="33" borderId="10" xfId="145" applyNumberFormat="1" applyFont="1" applyFill="1" applyBorder="1">
      <alignment/>
      <protection/>
    </xf>
    <xf numFmtId="3" fontId="2" fillId="33" borderId="24" xfId="145" applyNumberFormat="1" applyFont="1" applyFill="1" applyBorder="1">
      <alignment/>
      <protection/>
    </xf>
    <xf numFmtId="0" fontId="4" fillId="33" borderId="2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36" borderId="0" xfId="70" applyFont="1" applyFill="1" applyBorder="1">
      <alignment/>
      <protection/>
    </xf>
    <xf numFmtId="3" fontId="2" fillId="36" borderId="0" xfId="70" applyNumberFormat="1" applyFont="1" applyFill="1" applyBorder="1">
      <alignment/>
      <protection/>
    </xf>
    <xf numFmtId="3" fontId="2" fillId="36" borderId="25" xfId="70" applyNumberFormat="1" applyFont="1" applyFill="1" applyBorder="1">
      <alignment/>
      <protection/>
    </xf>
    <xf numFmtId="0" fontId="2" fillId="36" borderId="0" xfId="69" applyFont="1" applyFill="1" applyBorder="1">
      <alignment/>
      <protection/>
    </xf>
    <xf numFmtId="3" fontId="2" fillId="36" borderId="0" xfId="69" applyNumberFormat="1" applyFont="1" applyFill="1" applyBorder="1">
      <alignment/>
      <protection/>
    </xf>
    <xf numFmtId="3" fontId="2" fillId="36" borderId="25" xfId="69" applyNumberFormat="1" applyFont="1" applyFill="1" applyBorder="1">
      <alignment/>
      <protection/>
    </xf>
    <xf numFmtId="0" fontId="4" fillId="36" borderId="0" xfId="0" applyFont="1" applyFill="1" applyAlignment="1">
      <alignment/>
    </xf>
    <xf numFmtId="0" fontId="3" fillId="36" borderId="26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3" fontId="4" fillId="36" borderId="27" xfId="0" applyNumberFormat="1" applyFont="1" applyFill="1" applyBorder="1" applyAlignment="1">
      <alignment/>
    </xf>
    <xf numFmtId="3" fontId="4" fillId="36" borderId="28" xfId="0" applyNumberFormat="1" applyFont="1" applyFill="1" applyBorder="1" applyAlignment="1">
      <alignment/>
    </xf>
    <xf numFmtId="0" fontId="2" fillId="33" borderId="11" xfId="69" applyFont="1" applyFill="1" applyBorder="1">
      <alignment/>
      <protection/>
    </xf>
    <xf numFmtId="3" fontId="2" fillId="33" borderId="11" xfId="69" applyNumberFormat="1" applyFont="1" applyFill="1" applyBorder="1">
      <alignment/>
      <protection/>
    </xf>
    <xf numFmtId="3" fontId="2" fillId="33" borderId="29" xfId="69" applyNumberFormat="1" applyFont="1" applyFill="1" applyBorder="1">
      <alignment/>
      <protection/>
    </xf>
    <xf numFmtId="3" fontId="2" fillId="33" borderId="30" xfId="69" applyNumberFormat="1" applyFont="1" applyFill="1" applyBorder="1">
      <alignment/>
      <protection/>
    </xf>
    <xf numFmtId="0" fontId="2" fillId="33" borderId="31" xfId="69" applyFont="1" applyFill="1" applyBorder="1">
      <alignment/>
      <protection/>
    </xf>
    <xf numFmtId="3" fontId="2" fillId="33" borderId="31" xfId="69" applyNumberFormat="1" applyFont="1" applyFill="1" applyBorder="1">
      <alignment/>
      <protection/>
    </xf>
    <xf numFmtId="3" fontId="2" fillId="33" borderId="32" xfId="69" applyNumberFormat="1" applyFont="1" applyFill="1" applyBorder="1">
      <alignment/>
      <protection/>
    </xf>
    <xf numFmtId="3" fontId="2" fillId="33" borderId="33" xfId="69" applyNumberFormat="1" applyFont="1" applyFill="1" applyBorder="1">
      <alignment/>
      <protection/>
    </xf>
    <xf numFmtId="0" fontId="2" fillId="33" borderId="17" xfId="69" applyFont="1" applyFill="1" applyBorder="1">
      <alignment/>
      <protection/>
    </xf>
    <xf numFmtId="3" fontId="2" fillId="33" borderId="17" xfId="69" applyNumberFormat="1" applyFont="1" applyFill="1" applyBorder="1">
      <alignment/>
      <protection/>
    </xf>
  </cellXfs>
  <cellStyles count="1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1" xfId="52"/>
    <cellStyle name="Obično 2 2" xfId="53"/>
    <cellStyle name="Obično 2 2 2" xfId="54"/>
    <cellStyle name="Obično 2 3" xfId="55"/>
    <cellStyle name="Obično 2 3 2" xfId="56"/>
    <cellStyle name="Obično 2 4" xfId="57"/>
    <cellStyle name="Obično 2 4 2" xfId="58"/>
    <cellStyle name="Obično 2 5" xfId="59"/>
    <cellStyle name="Obično 2 5 2" xfId="60"/>
    <cellStyle name="Obično 2 6" xfId="61"/>
    <cellStyle name="Obično 2 6 2" xfId="62"/>
    <cellStyle name="Obično 2 7" xfId="63"/>
    <cellStyle name="Obično 2 7 2" xfId="64"/>
    <cellStyle name="Obično 2 8" xfId="65"/>
    <cellStyle name="Obično 2 8 2" xfId="66"/>
    <cellStyle name="Obično 2 9" xfId="67"/>
    <cellStyle name="Obično 2 9 2" xfId="68"/>
    <cellStyle name="Obično 3" xfId="69"/>
    <cellStyle name="Obično 3 2" xfId="70"/>
    <cellStyle name="Obično 3 2 2" xfId="71"/>
    <cellStyle name="Obično 3 3" xfId="72"/>
    <cellStyle name="Obično 3 3 2" xfId="73"/>
    <cellStyle name="Obično 3 4" xfId="74"/>
    <cellStyle name="Obično 3 4 2" xfId="75"/>
    <cellStyle name="Obično 3 5" xfId="76"/>
    <cellStyle name="Obično 3 5 2" xfId="77"/>
    <cellStyle name="Obično 3 6" xfId="78"/>
    <cellStyle name="Obično 3 6 2" xfId="79"/>
    <cellStyle name="Obično 3 7" xfId="80"/>
    <cellStyle name="Obično 3 8" xfId="81"/>
    <cellStyle name="Obično 3 9" xfId="82"/>
    <cellStyle name="Obično 4" xfId="83"/>
    <cellStyle name="Obično 4 10" xfId="84"/>
    <cellStyle name="Obično 4 10 2" xfId="85"/>
    <cellStyle name="Obično 4 11" xfId="86"/>
    <cellStyle name="Obično 4 11 2" xfId="87"/>
    <cellStyle name="Obično 4 2" xfId="88"/>
    <cellStyle name="Obično 4 2 2" xfId="89"/>
    <cellStyle name="Obično 4 3" xfId="90"/>
    <cellStyle name="Obično 4 3 2" xfId="91"/>
    <cellStyle name="Obično 4 4" xfId="92"/>
    <cellStyle name="Obično 4 4 2" xfId="93"/>
    <cellStyle name="Obično 4 4 3" xfId="94"/>
    <cellStyle name="Obično 4 4 4" xfId="95"/>
    <cellStyle name="Obično 4 4 5" xfId="96"/>
    <cellStyle name="Obično 4 5" xfId="97"/>
    <cellStyle name="Obično 4 6" xfId="98"/>
    <cellStyle name="Obično 4 6 2" xfId="99"/>
    <cellStyle name="Obično 4 6 2 2" xfId="100"/>
    <cellStyle name="Obično 4 6 2 3" xfId="101"/>
    <cellStyle name="Obično 4 6 2 4" xfId="102"/>
    <cellStyle name="Obično 4 6 3" xfId="103"/>
    <cellStyle name="Obično 4 7" xfId="104"/>
    <cellStyle name="Obično 4 8" xfId="105"/>
    <cellStyle name="Obično 4 8 2" xfId="106"/>
    <cellStyle name="Obično 4 8 3" xfId="107"/>
    <cellStyle name="Obično 4 8 4" xfId="108"/>
    <cellStyle name="Obično 4 9" xfId="109"/>
    <cellStyle name="Obično 4 9 2" xfId="110"/>
    <cellStyle name="Obično 5" xfId="111"/>
    <cellStyle name="Obično 5 2" xfId="112"/>
    <cellStyle name="Obično 5 2 2" xfId="113"/>
    <cellStyle name="Obično 5 2 2 2" xfId="114"/>
    <cellStyle name="Obično 5 2 2 3" xfId="115"/>
    <cellStyle name="Obično 5 2 3" xfId="116"/>
    <cellStyle name="Obično 5 2 3 2" xfId="117"/>
    <cellStyle name="Obično 5 2 4" xfId="118"/>
    <cellStyle name="Obično 5 2 5" xfId="119"/>
    <cellStyle name="Obično 5 2 5 2" xfId="120"/>
    <cellStyle name="Obično 5 3" xfId="121"/>
    <cellStyle name="Obično 5 3 2" xfId="122"/>
    <cellStyle name="Obično 5 3 3" xfId="123"/>
    <cellStyle name="Obično 5 3 4" xfId="124"/>
    <cellStyle name="Obično 5 4" xfId="125"/>
    <cellStyle name="Obično 5 4 2" xfId="126"/>
    <cellStyle name="Obično 5 4 2 2" xfId="127"/>
    <cellStyle name="Obično 5 4 2 2 2" xfId="128"/>
    <cellStyle name="Obično 5 4 3" xfId="129"/>
    <cellStyle name="Obično 5 4 4" xfId="130"/>
    <cellStyle name="Obično 5 5" xfId="131"/>
    <cellStyle name="Obično 5 5 2" xfId="132"/>
    <cellStyle name="Obično 5 5 2 2" xfId="133"/>
    <cellStyle name="Obično 5 5 2 3" xfId="134"/>
    <cellStyle name="Obično 5 5 3" xfId="135"/>
    <cellStyle name="Obično 5 6" xfId="136"/>
    <cellStyle name="Obično 5 6 2" xfId="137"/>
    <cellStyle name="Obično 5 6 2 2" xfId="138"/>
    <cellStyle name="Obično 5 6 3" xfId="139"/>
    <cellStyle name="Obično 5 6 4" xfId="140"/>
    <cellStyle name="Obično 5 7" xfId="141"/>
    <cellStyle name="Obično 5 8" xfId="142"/>
    <cellStyle name="Obično 5 8 2" xfId="143"/>
    <cellStyle name="Obično 5 9" xfId="144"/>
    <cellStyle name="Obično 6" xfId="145"/>
    <cellStyle name="Obično 6 2" xfId="146"/>
    <cellStyle name="Obično 7" xfId="147"/>
    <cellStyle name="Obično 7 2" xfId="148"/>
    <cellStyle name="Obično 8" xfId="149"/>
    <cellStyle name="Obično 9" xfId="150"/>
    <cellStyle name="Percent" xfId="151"/>
    <cellStyle name="Povezana ćelija" xfId="152"/>
    <cellStyle name="Provjera ćelije" xfId="153"/>
    <cellStyle name="Tekst objašnjenja" xfId="154"/>
    <cellStyle name="Tekst upozorenja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zoomScale="80" zoomScaleNormal="80" zoomScalePageLayoutView="0" workbookViewId="0" topLeftCell="A1">
      <selection activeCell="B30" sqref="B30"/>
    </sheetView>
  </sheetViews>
  <sheetFormatPr defaultColWidth="9.140625" defaultRowHeight="12.75"/>
  <cols>
    <col min="1" max="1" width="5.00390625" style="10" customWidth="1"/>
    <col min="2" max="2" width="38.28125" style="6" customWidth="1"/>
    <col min="3" max="8" width="8.8515625" style="6" hidden="1" customWidth="1"/>
    <col min="9" max="9" width="17.8515625" style="6" customWidth="1"/>
    <col min="10" max="10" width="18.28125" style="6" customWidth="1"/>
    <col min="11" max="11" width="16.421875" style="6" customWidth="1"/>
    <col min="12" max="12" width="10.28125" style="7" customWidth="1"/>
    <col min="13" max="13" width="9.140625" style="7" customWidth="1"/>
    <col min="14" max="14" width="9.57421875" style="7" bestFit="1" customWidth="1"/>
    <col min="15" max="27" width="9.140625" style="7" customWidth="1"/>
    <col min="28" max="16384" width="9.140625" style="6" customWidth="1"/>
  </cols>
  <sheetData>
    <row r="1" spans="1:4" ht="15">
      <c r="A1" s="5" t="s">
        <v>89</v>
      </c>
      <c r="B1" s="5"/>
      <c r="C1" s="5"/>
      <c r="D1" s="5"/>
    </row>
    <row r="2" spans="1:4" ht="15">
      <c r="A2" s="5" t="s">
        <v>90</v>
      </c>
      <c r="B2" s="5"/>
      <c r="C2" s="5"/>
      <c r="D2" s="5"/>
    </row>
    <row r="3" spans="1:11" ht="15">
      <c r="A3" s="5" t="s">
        <v>91</v>
      </c>
      <c r="B3" s="5"/>
      <c r="C3" s="5"/>
      <c r="D3" s="5"/>
      <c r="J3" s="8" t="s">
        <v>103</v>
      </c>
      <c r="K3" s="8"/>
    </row>
    <row r="4" spans="1:4" ht="17.25" customHeight="1">
      <c r="A4" s="5"/>
      <c r="B4" s="5" t="s">
        <v>101</v>
      </c>
      <c r="C4" s="5"/>
      <c r="D4" s="5"/>
    </row>
    <row r="5" spans="1:27" s="8" customFormat="1" ht="18" customHeight="1">
      <c r="A5" s="102"/>
      <c r="B5" s="102" t="s">
        <v>102</v>
      </c>
      <c r="C5" s="102"/>
      <c r="D5" s="102"/>
      <c r="E5" s="102"/>
      <c r="F5" s="102"/>
      <c r="G5" s="102"/>
      <c r="H5" s="102"/>
      <c r="I5" s="102"/>
      <c r="J5" s="102"/>
      <c r="K5" s="10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18.75" customHeight="1" thickBot="1"/>
    <row r="7" spans="1:11" ht="15">
      <c r="A7" s="11"/>
      <c r="B7" s="12"/>
      <c r="C7" s="13"/>
      <c r="D7" s="13"/>
      <c r="E7" s="13"/>
      <c r="F7" s="13"/>
      <c r="G7" s="13"/>
      <c r="H7" s="13"/>
      <c r="I7" s="14" t="s">
        <v>66</v>
      </c>
      <c r="J7" s="14" t="s">
        <v>68</v>
      </c>
      <c r="K7" s="15" t="s">
        <v>93</v>
      </c>
    </row>
    <row r="8" spans="1:11" ht="15">
      <c r="A8" s="16" t="s">
        <v>65</v>
      </c>
      <c r="B8" s="17" t="s">
        <v>64</v>
      </c>
      <c r="C8" s="18"/>
      <c r="D8" s="18"/>
      <c r="E8" s="18"/>
      <c r="F8" s="18"/>
      <c r="G8" s="18"/>
      <c r="H8" s="18"/>
      <c r="I8" s="19" t="s">
        <v>67</v>
      </c>
      <c r="J8" s="19" t="s">
        <v>69</v>
      </c>
      <c r="K8" s="20"/>
    </row>
    <row r="9" spans="1:11" ht="15">
      <c r="A9" s="93"/>
      <c r="B9" s="94"/>
      <c r="C9" s="18"/>
      <c r="D9" s="18"/>
      <c r="E9" s="18"/>
      <c r="F9" s="18"/>
      <c r="G9" s="18"/>
      <c r="H9" s="18"/>
      <c r="I9" s="95"/>
      <c r="J9" s="95"/>
      <c r="K9" s="20"/>
    </row>
    <row r="10" spans="1:11" ht="15">
      <c r="A10" s="21"/>
      <c r="B10" s="22" t="s">
        <v>14</v>
      </c>
      <c r="C10" s="23"/>
      <c r="D10" s="23"/>
      <c r="E10" s="23"/>
      <c r="F10" s="23"/>
      <c r="G10" s="23"/>
      <c r="H10" s="24"/>
      <c r="I10" s="25"/>
      <c r="J10" s="25"/>
      <c r="K10" s="26"/>
    </row>
    <row r="11" spans="1:11" ht="15">
      <c r="A11" s="21"/>
      <c r="B11" s="27" t="s">
        <v>4</v>
      </c>
      <c r="C11" s="23"/>
      <c r="D11" s="23"/>
      <c r="E11" s="23"/>
      <c r="F11" s="23"/>
      <c r="G11" s="23"/>
      <c r="H11" s="23"/>
      <c r="I11" s="28">
        <v>62262</v>
      </c>
      <c r="J11" s="28"/>
      <c r="K11" s="29">
        <f>I11+J11</f>
        <v>62262</v>
      </c>
    </row>
    <row r="12" spans="1:14" ht="15">
      <c r="A12" s="21"/>
      <c r="B12" s="27" t="s">
        <v>5</v>
      </c>
      <c r="C12" s="23"/>
      <c r="D12" s="23"/>
      <c r="E12" s="23"/>
      <c r="F12" s="23"/>
      <c r="G12" s="23"/>
      <c r="H12" s="23"/>
      <c r="I12" s="30">
        <v>14550</v>
      </c>
      <c r="J12" s="30"/>
      <c r="K12" s="31">
        <f aca="true" t="shared" si="0" ref="K12:K22">I12+J12</f>
        <v>14550</v>
      </c>
      <c r="N12" s="32"/>
    </row>
    <row r="13" spans="1:11" ht="15">
      <c r="A13" s="21"/>
      <c r="B13" s="27" t="s">
        <v>2</v>
      </c>
      <c r="C13" s="23"/>
      <c r="D13" s="23"/>
      <c r="E13" s="23"/>
      <c r="F13" s="23"/>
      <c r="G13" s="23"/>
      <c r="H13" s="23"/>
      <c r="I13" s="30">
        <f>12850+7000</f>
        <v>19850</v>
      </c>
      <c r="J13" s="30">
        <f>1000+5375</f>
        <v>6375</v>
      </c>
      <c r="K13" s="31">
        <f t="shared" si="0"/>
        <v>26225</v>
      </c>
    </row>
    <row r="14" spans="1:11" ht="15">
      <c r="A14" s="21"/>
      <c r="B14" s="107" t="s">
        <v>96</v>
      </c>
      <c r="C14" s="108"/>
      <c r="D14" s="108"/>
      <c r="E14" s="108"/>
      <c r="F14" s="108"/>
      <c r="G14" s="108"/>
      <c r="H14" s="108"/>
      <c r="I14" s="109"/>
      <c r="J14" s="109"/>
      <c r="K14" s="110"/>
    </row>
    <row r="15" spans="1:11" ht="15">
      <c r="A15" s="21"/>
      <c r="B15" s="111" t="s">
        <v>105</v>
      </c>
      <c r="C15" s="112"/>
      <c r="D15" s="112"/>
      <c r="E15" s="112"/>
      <c r="F15" s="112"/>
      <c r="G15" s="112"/>
      <c r="H15" s="112"/>
      <c r="I15" s="113">
        <v>5000</v>
      </c>
      <c r="J15" s="113"/>
      <c r="K15" s="114">
        <f t="shared" si="0"/>
        <v>5000</v>
      </c>
    </row>
    <row r="16" spans="1:11" ht="15">
      <c r="A16" s="21"/>
      <c r="B16" s="115" t="s">
        <v>106</v>
      </c>
      <c r="C16" s="116"/>
      <c r="D16" s="116"/>
      <c r="E16" s="116"/>
      <c r="F16" s="116"/>
      <c r="G16" s="116"/>
      <c r="H16" s="116"/>
      <c r="I16" s="28">
        <v>7200</v>
      </c>
      <c r="J16" s="28"/>
      <c r="K16" s="29">
        <f t="shared" si="0"/>
        <v>7200</v>
      </c>
    </row>
    <row r="17" spans="1:11" ht="15">
      <c r="A17" s="21"/>
      <c r="B17" s="33" t="s">
        <v>16</v>
      </c>
      <c r="C17" s="34"/>
      <c r="D17" s="34"/>
      <c r="E17" s="34"/>
      <c r="F17" s="34"/>
      <c r="G17" s="34"/>
      <c r="H17" s="34"/>
      <c r="I17" s="30">
        <v>12828</v>
      </c>
      <c r="J17" s="30"/>
      <c r="K17" s="31">
        <f t="shared" si="0"/>
        <v>12828</v>
      </c>
    </row>
    <row r="18" spans="1:11" ht="16.5" customHeight="1">
      <c r="A18" s="21"/>
      <c r="B18" s="33" t="s">
        <v>6</v>
      </c>
      <c r="C18" s="34"/>
      <c r="D18" s="34"/>
      <c r="E18" s="34"/>
      <c r="F18" s="34"/>
      <c r="G18" s="34"/>
      <c r="H18" s="34"/>
      <c r="I18" s="30">
        <v>1500</v>
      </c>
      <c r="J18" s="30"/>
      <c r="K18" s="31">
        <f t="shared" si="0"/>
        <v>1500</v>
      </c>
    </row>
    <row r="19" spans="1:11" ht="16.5" customHeight="1">
      <c r="A19" s="21"/>
      <c r="B19" s="33" t="s">
        <v>7</v>
      </c>
      <c r="C19" s="34"/>
      <c r="D19" s="34"/>
      <c r="E19" s="34"/>
      <c r="F19" s="34"/>
      <c r="G19" s="34"/>
      <c r="H19" s="34"/>
      <c r="I19" s="30">
        <v>9374</v>
      </c>
      <c r="J19" s="30"/>
      <c r="K19" s="31">
        <f t="shared" si="0"/>
        <v>9374</v>
      </c>
    </row>
    <row r="20" spans="1:11" ht="16.5" customHeight="1">
      <c r="A20" s="21"/>
      <c r="B20" s="33" t="s">
        <v>17</v>
      </c>
      <c r="C20" s="34"/>
      <c r="D20" s="34"/>
      <c r="E20" s="34"/>
      <c r="F20" s="34"/>
      <c r="G20" s="34"/>
      <c r="H20" s="34"/>
      <c r="I20" s="30">
        <v>4000</v>
      </c>
      <c r="J20" s="30"/>
      <c r="K20" s="31">
        <f t="shared" si="0"/>
        <v>4000</v>
      </c>
    </row>
    <row r="21" spans="1:11" ht="16.5" customHeight="1">
      <c r="A21" s="21"/>
      <c r="B21" s="33" t="s">
        <v>18</v>
      </c>
      <c r="C21" s="34"/>
      <c r="D21" s="34"/>
      <c r="E21" s="34"/>
      <c r="F21" s="34"/>
      <c r="G21" s="34"/>
      <c r="H21" s="34"/>
      <c r="I21" s="30">
        <v>9200</v>
      </c>
      <c r="J21" s="30">
        <v>3000</v>
      </c>
      <c r="K21" s="31">
        <f t="shared" si="0"/>
        <v>12200</v>
      </c>
    </row>
    <row r="22" spans="1:11" ht="16.5" customHeight="1">
      <c r="A22" s="21"/>
      <c r="B22" s="33" t="s">
        <v>19</v>
      </c>
      <c r="C22" s="34"/>
      <c r="D22" s="34"/>
      <c r="E22" s="34"/>
      <c r="F22" s="34"/>
      <c r="G22" s="34"/>
      <c r="H22" s="34"/>
      <c r="I22" s="30">
        <v>2000</v>
      </c>
      <c r="J22" s="30"/>
      <c r="K22" s="31">
        <f t="shared" si="0"/>
        <v>2000</v>
      </c>
    </row>
    <row r="23" spans="1:11" ht="16.5" customHeight="1">
      <c r="A23" s="21"/>
      <c r="B23" s="35" t="s">
        <v>15</v>
      </c>
      <c r="C23" s="36" t="e">
        <f>C24+#REF!+C25+C26+C27+C30</f>
        <v>#REF!</v>
      </c>
      <c r="D23" s="36" t="e">
        <f>D24+#REF!+D25+D26+D27+D30</f>
        <v>#REF!</v>
      </c>
      <c r="E23" s="36" t="e">
        <f>E24+#REF!+E25+E26+E27+E30</f>
        <v>#REF!</v>
      </c>
      <c r="F23" s="36" t="e">
        <f>F24+#REF!+F25+F26+F27+F30</f>
        <v>#REF!</v>
      </c>
      <c r="G23" s="36" t="e">
        <f>G24+#REF!+G25+G26+G27+G30</f>
        <v>#REF!</v>
      </c>
      <c r="H23" s="36" t="e">
        <f>H24+#REF!+H25+H26+H27+H30</f>
        <v>#REF!</v>
      </c>
      <c r="I23" s="36"/>
      <c r="J23" s="36"/>
      <c r="K23" s="37"/>
    </row>
    <row r="24" spans="1:27" s="10" customFormat="1" ht="16.5" customHeight="1">
      <c r="A24" s="38"/>
      <c r="B24" s="33" t="s">
        <v>8</v>
      </c>
      <c r="C24" s="34"/>
      <c r="D24" s="34"/>
      <c r="E24" s="34"/>
      <c r="F24" s="34"/>
      <c r="G24" s="34"/>
      <c r="H24" s="34"/>
      <c r="I24" s="30">
        <v>5000</v>
      </c>
      <c r="J24" s="30"/>
      <c r="K24" s="31">
        <v>5000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10" customFormat="1" ht="16.5" customHeight="1">
      <c r="A25" s="38"/>
      <c r="B25" s="33" t="s">
        <v>10</v>
      </c>
      <c r="C25" s="34"/>
      <c r="D25" s="34"/>
      <c r="E25" s="34"/>
      <c r="F25" s="34"/>
      <c r="G25" s="34"/>
      <c r="H25" s="34"/>
      <c r="I25" s="30">
        <v>5000</v>
      </c>
      <c r="J25" s="30"/>
      <c r="K25" s="31">
        <f aca="true" t="shared" si="1" ref="K25:K43">I25+J25</f>
        <v>5000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10" customFormat="1" ht="16.5" customHeight="1">
      <c r="A26" s="38"/>
      <c r="B26" s="33" t="s">
        <v>11</v>
      </c>
      <c r="C26" s="34"/>
      <c r="D26" s="34"/>
      <c r="E26" s="34"/>
      <c r="F26" s="34"/>
      <c r="G26" s="34"/>
      <c r="H26" s="34"/>
      <c r="I26" s="30">
        <v>250</v>
      </c>
      <c r="J26" s="30"/>
      <c r="K26" s="31">
        <f t="shared" si="1"/>
        <v>250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10" customFormat="1" ht="16.5" customHeight="1">
      <c r="A27" s="38"/>
      <c r="B27" s="107" t="s">
        <v>12</v>
      </c>
      <c r="C27" s="108"/>
      <c r="D27" s="108"/>
      <c r="E27" s="108"/>
      <c r="F27" s="108"/>
      <c r="G27" s="108"/>
      <c r="H27" s="108"/>
      <c r="I27" s="109"/>
      <c r="J27" s="109"/>
      <c r="K27" s="1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10" customFormat="1" ht="16.5" customHeight="1">
      <c r="A28" s="38"/>
      <c r="B28" s="111" t="s">
        <v>107</v>
      </c>
      <c r="C28" s="112"/>
      <c r="D28" s="112"/>
      <c r="E28" s="112"/>
      <c r="F28" s="112"/>
      <c r="G28" s="112"/>
      <c r="H28" s="112"/>
      <c r="I28" s="113">
        <v>5000</v>
      </c>
      <c r="J28" s="113"/>
      <c r="K28" s="114">
        <f t="shared" si="1"/>
        <v>5000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10" customFormat="1" ht="16.5" customHeight="1">
      <c r="A29" s="38"/>
      <c r="B29" s="115" t="s">
        <v>108</v>
      </c>
      <c r="C29" s="116"/>
      <c r="D29" s="116"/>
      <c r="E29" s="116"/>
      <c r="F29" s="116"/>
      <c r="G29" s="116"/>
      <c r="H29" s="116"/>
      <c r="I29" s="28">
        <f>5550+5550</f>
        <v>11100</v>
      </c>
      <c r="J29" s="28">
        <v>10000</v>
      </c>
      <c r="K29" s="29">
        <f t="shared" si="1"/>
        <v>21100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10" customFormat="1" ht="16.5" customHeight="1">
      <c r="A30" s="38"/>
      <c r="B30" s="33" t="s">
        <v>13</v>
      </c>
      <c r="C30" s="34"/>
      <c r="D30" s="34"/>
      <c r="E30" s="34"/>
      <c r="F30" s="34"/>
      <c r="G30" s="34"/>
      <c r="H30" s="34"/>
      <c r="I30" s="30">
        <v>9500</v>
      </c>
      <c r="J30" s="30"/>
      <c r="K30" s="31">
        <f t="shared" si="1"/>
        <v>9500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0" customFormat="1" ht="16.5" customHeight="1">
      <c r="A31" s="38"/>
      <c r="B31" s="27" t="s">
        <v>74</v>
      </c>
      <c r="C31" s="23"/>
      <c r="D31" s="23"/>
      <c r="E31" s="23"/>
      <c r="F31" s="23"/>
      <c r="G31" s="23"/>
      <c r="H31" s="23"/>
      <c r="I31" s="24">
        <f>5000+329.5</f>
        <v>5329.5</v>
      </c>
      <c r="J31" s="24"/>
      <c r="K31" s="31">
        <f t="shared" si="1"/>
        <v>5329.5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10" customFormat="1" ht="16.5" customHeight="1">
      <c r="A32" s="38"/>
      <c r="B32" s="27" t="s">
        <v>75</v>
      </c>
      <c r="C32" s="23"/>
      <c r="D32" s="23"/>
      <c r="E32" s="23"/>
      <c r="F32" s="23"/>
      <c r="G32" s="23"/>
      <c r="H32" s="23"/>
      <c r="I32" s="24">
        <f>4000+600+1070.5</f>
        <v>5670.5</v>
      </c>
      <c r="J32" s="24"/>
      <c r="K32" s="31">
        <f t="shared" si="1"/>
        <v>5670.5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10" customFormat="1" ht="16.5" customHeight="1">
      <c r="A33" s="38"/>
      <c r="B33" s="27" t="s">
        <v>70</v>
      </c>
      <c r="C33" s="23"/>
      <c r="D33" s="23"/>
      <c r="E33" s="23"/>
      <c r="F33" s="23"/>
      <c r="G33" s="23"/>
      <c r="H33" s="23"/>
      <c r="I33" s="24">
        <v>4500</v>
      </c>
      <c r="J33" s="24"/>
      <c r="K33" s="31">
        <f t="shared" si="1"/>
        <v>4500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10" customFormat="1" ht="16.5" customHeight="1">
      <c r="A34" s="38"/>
      <c r="B34" s="27" t="s">
        <v>71</v>
      </c>
      <c r="C34" s="23"/>
      <c r="D34" s="23"/>
      <c r="E34" s="23"/>
      <c r="F34" s="23"/>
      <c r="G34" s="23"/>
      <c r="H34" s="23"/>
      <c r="I34" s="24">
        <v>3000</v>
      </c>
      <c r="J34" s="24">
        <v>6800</v>
      </c>
      <c r="K34" s="31">
        <f t="shared" si="1"/>
        <v>9800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10" customFormat="1" ht="16.5" customHeight="1">
      <c r="A35" s="38"/>
      <c r="B35" s="27" t="s">
        <v>72</v>
      </c>
      <c r="C35" s="23"/>
      <c r="D35" s="23"/>
      <c r="E35" s="23"/>
      <c r="F35" s="23"/>
      <c r="G35" s="23"/>
      <c r="H35" s="23"/>
      <c r="I35" s="24">
        <f>4000+1000</f>
        <v>5000</v>
      </c>
      <c r="J35" s="24"/>
      <c r="K35" s="31">
        <f t="shared" si="1"/>
        <v>5000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10" customFormat="1" ht="16.5" customHeight="1">
      <c r="A36" s="38"/>
      <c r="B36" s="27" t="s">
        <v>73</v>
      </c>
      <c r="C36" s="23"/>
      <c r="D36" s="23"/>
      <c r="E36" s="23"/>
      <c r="F36" s="23"/>
      <c r="G36" s="23"/>
      <c r="H36" s="23"/>
      <c r="I36" s="24">
        <f>4000+1000</f>
        <v>5000</v>
      </c>
      <c r="J36" s="24"/>
      <c r="K36" s="31">
        <f t="shared" si="1"/>
        <v>5000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10" customFormat="1" ht="16.5" customHeight="1">
      <c r="A37" s="38"/>
      <c r="B37" s="27" t="s">
        <v>76</v>
      </c>
      <c r="C37" s="23"/>
      <c r="D37" s="23"/>
      <c r="E37" s="23"/>
      <c r="F37" s="23"/>
      <c r="G37" s="23"/>
      <c r="H37" s="23"/>
      <c r="I37" s="24">
        <f>4000+1000</f>
        <v>5000</v>
      </c>
      <c r="J37" s="24"/>
      <c r="K37" s="31">
        <f t="shared" si="1"/>
        <v>5000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11" ht="16.5" customHeight="1">
      <c r="A38" s="21"/>
      <c r="B38" s="27" t="s">
        <v>9</v>
      </c>
      <c r="C38" s="23"/>
      <c r="D38" s="23"/>
      <c r="E38" s="23"/>
      <c r="F38" s="23"/>
      <c r="G38" s="23"/>
      <c r="H38" s="23"/>
      <c r="I38" s="24">
        <v>750</v>
      </c>
      <c r="J38" s="24"/>
      <c r="K38" s="31">
        <f t="shared" si="1"/>
        <v>750</v>
      </c>
    </row>
    <row r="39" spans="1:11" ht="16.5" customHeight="1">
      <c r="A39" s="21"/>
      <c r="B39" s="27" t="s">
        <v>20</v>
      </c>
      <c r="C39" s="23"/>
      <c r="D39" s="23"/>
      <c r="E39" s="23"/>
      <c r="F39" s="23"/>
      <c r="G39" s="23"/>
      <c r="H39" s="23"/>
      <c r="I39" s="23">
        <v>750</v>
      </c>
      <c r="J39" s="23"/>
      <c r="K39" s="31">
        <f t="shared" si="1"/>
        <v>750</v>
      </c>
    </row>
    <row r="40" spans="1:11" ht="16.5" customHeight="1">
      <c r="A40" s="21"/>
      <c r="B40" s="27" t="s">
        <v>21</v>
      </c>
      <c r="C40" s="23"/>
      <c r="D40" s="23"/>
      <c r="E40" s="23"/>
      <c r="F40" s="23"/>
      <c r="G40" s="23"/>
      <c r="H40" s="23"/>
      <c r="I40" s="23">
        <v>750</v>
      </c>
      <c r="J40" s="23"/>
      <c r="K40" s="31">
        <f t="shared" si="1"/>
        <v>750</v>
      </c>
    </row>
    <row r="41" spans="1:11" ht="16.5" customHeight="1">
      <c r="A41" s="21"/>
      <c r="B41" s="27" t="s">
        <v>22</v>
      </c>
      <c r="C41" s="23"/>
      <c r="D41" s="23"/>
      <c r="E41" s="23"/>
      <c r="F41" s="23"/>
      <c r="G41" s="23"/>
      <c r="H41" s="23"/>
      <c r="I41" s="23">
        <v>750</v>
      </c>
      <c r="J41" s="23">
        <v>800</v>
      </c>
      <c r="K41" s="31">
        <f t="shared" si="1"/>
        <v>1550</v>
      </c>
    </row>
    <row r="42" spans="1:27" s="42" customFormat="1" ht="15">
      <c r="A42" s="38"/>
      <c r="B42" s="39" t="s">
        <v>0</v>
      </c>
      <c r="C42" s="40"/>
      <c r="D42" s="40"/>
      <c r="E42" s="40"/>
      <c r="F42" s="40"/>
      <c r="G42" s="40"/>
      <c r="H42" s="40"/>
      <c r="I42" s="40"/>
      <c r="J42" s="40"/>
      <c r="K42" s="4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11" ht="15">
      <c r="A43" s="38"/>
      <c r="B43" s="27" t="s">
        <v>1</v>
      </c>
      <c r="C43" s="23"/>
      <c r="D43" s="23"/>
      <c r="E43" s="23"/>
      <c r="F43" s="23"/>
      <c r="G43" s="23"/>
      <c r="H43" s="24"/>
      <c r="I43" s="24">
        <v>8000</v>
      </c>
      <c r="J43" s="24"/>
      <c r="K43" s="31">
        <f t="shared" si="1"/>
        <v>8000</v>
      </c>
    </row>
    <row r="44" spans="1:27" s="42" customFormat="1" ht="15">
      <c r="A44" s="38"/>
      <c r="B44" s="39" t="s">
        <v>3</v>
      </c>
      <c r="C44" s="40"/>
      <c r="D44" s="40"/>
      <c r="E44" s="40"/>
      <c r="F44" s="40"/>
      <c r="G44" s="40"/>
      <c r="H44" s="40"/>
      <c r="I44" s="40"/>
      <c r="J44" s="40"/>
      <c r="K44" s="4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11" ht="15">
      <c r="A45" s="21"/>
      <c r="B45" s="27" t="s">
        <v>83</v>
      </c>
      <c r="C45" s="23"/>
      <c r="D45" s="23"/>
      <c r="E45" s="23"/>
      <c r="F45" s="23"/>
      <c r="G45" s="23"/>
      <c r="H45" s="23"/>
      <c r="I45" s="23">
        <v>40000</v>
      </c>
      <c r="J45" s="23"/>
      <c r="K45" s="31">
        <f>I45+J45</f>
        <v>40000</v>
      </c>
    </row>
    <row r="46" spans="1:11" s="7" customFormat="1" ht="15">
      <c r="A46" s="43"/>
      <c r="B46" s="44" t="s">
        <v>23</v>
      </c>
      <c r="C46" s="45">
        <v>347774</v>
      </c>
      <c r="D46" s="45">
        <v>429456</v>
      </c>
      <c r="E46" s="45">
        <v>240287</v>
      </c>
      <c r="F46" s="45">
        <v>1126500</v>
      </c>
      <c r="G46" s="46"/>
      <c r="H46" s="46"/>
      <c r="I46" s="47"/>
      <c r="J46" s="47"/>
      <c r="K46" s="48"/>
    </row>
    <row r="47" spans="1:11" s="7" customFormat="1" ht="15">
      <c r="A47" s="49"/>
      <c r="B47" s="2" t="s">
        <v>24</v>
      </c>
      <c r="C47" s="1"/>
      <c r="D47" s="50"/>
      <c r="E47" s="50"/>
      <c r="F47" s="50">
        <v>66871</v>
      </c>
      <c r="G47" s="51"/>
      <c r="H47" s="51"/>
      <c r="I47" s="50">
        <v>24057</v>
      </c>
      <c r="J47" s="50"/>
      <c r="K47" s="31">
        <f aca="true" t="shared" si="2" ref="K47:K70">I47+J47</f>
        <v>24057</v>
      </c>
    </row>
    <row r="48" spans="1:11" s="7" customFormat="1" ht="15">
      <c r="A48" s="49"/>
      <c r="B48" s="2" t="s">
        <v>25</v>
      </c>
      <c r="C48" s="1"/>
      <c r="D48" s="50"/>
      <c r="E48" s="50"/>
      <c r="F48" s="50">
        <v>23393</v>
      </c>
      <c r="G48" s="51"/>
      <c r="H48" s="51"/>
      <c r="I48" s="50">
        <v>2989</v>
      </c>
      <c r="J48" s="50">
        <v>3000</v>
      </c>
      <c r="K48" s="31">
        <f t="shared" si="2"/>
        <v>5989</v>
      </c>
    </row>
    <row r="49" spans="1:11" s="7" customFormat="1" ht="15">
      <c r="A49" s="49"/>
      <c r="B49" s="2" t="s">
        <v>26</v>
      </c>
      <c r="C49" s="1"/>
      <c r="D49" s="50"/>
      <c r="E49" s="50"/>
      <c r="F49" s="50">
        <v>169887</v>
      </c>
      <c r="G49" s="51"/>
      <c r="H49" s="51"/>
      <c r="I49" s="50">
        <v>91818</v>
      </c>
      <c r="J49" s="50"/>
      <c r="K49" s="31">
        <f t="shared" si="2"/>
        <v>91818</v>
      </c>
    </row>
    <row r="50" spans="1:11" s="7" customFormat="1" ht="15">
      <c r="A50" s="49"/>
      <c r="B50" s="2" t="s">
        <v>27</v>
      </c>
      <c r="C50" s="1"/>
      <c r="D50" s="50"/>
      <c r="E50" s="50"/>
      <c r="F50" s="50">
        <v>233838</v>
      </c>
      <c r="G50" s="51"/>
      <c r="H50" s="51"/>
      <c r="I50" s="50">
        <v>103191</v>
      </c>
      <c r="J50" s="50">
        <f>6000+6000</f>
        <v>12000</v>
      </c>
      <c r="K50" s="31">
        <f t="shared" si="2"/>
        <v>115191</v>
      </c>
    </row>
    <row r="51" spans="1:11" s="7" customFormat="1" ht="15">
      <c r="A51" s="49"/>
      <c r="B51" s="2" t="s">
        <v>28</v>
      </c>
      <c r="C51" s="1"/>
      <c r="D51" s="50"/>
      <c r="E51" s="50"/>
      <c r="F51" s="50">
        <v>115394</v>
      </c>
      <c r="G51" s="51"/>
      <c r="H51" s="51"/>
      <c r="I51" s="50">
        <v>68232</v>
      </c>
      <c r="J51" s="50">
        <v>6000</v>
      </c>
      <c r="K51" s="31">
        <f t="shared" si="2"/>
        <v>74232</v>
      </c>
    </row>
    <row r="52" spans="1:11" s="7" customFormat="1" ht="15">
      <c r="A52" s="49"/>
      <c r="B52" s="2" t="s">
        <v>29</v>
      </c>
      <c r="C52" s="1"/>
      <c r="D52" s="50"/>
      <c r="E52" s="50"/>
      <c r="F52" s="50">
        <v>22046</v>
      </c>
      <c r="G52" s="51"/>
      <c r="H52" s="51"/>
      <c r="I52" s="50">
        <v>11028</v>
      </c>
      <c r="J52" s="50"/>
      <c r="K52" s="31">
        <f t="shared" si="2"/>
        <v>11028</v>
      </c>
    </row>
    <row r="53" spans="1:11" s="7" customFormat="1" ht="15">
      <c r="A53" s="49"/>
      <c r="B53" s="2" t="s">
        <v>30</v>
      </c>
      <c r="C53" s="1"/>
      <c r="D53" s="50"/>
      <c r="E53" s="50"/>
      <c r="F53" s="50">
        <v>34612</v>
      </c>
      <c r="G53" s="51"/>
      <c r="H53" s="51"/>
      <c r="I53" s="50">
        <v>5794</v>
      </c>
      <c r="J53" s="50"/>
      <c r="K53" s="31">
        <f t="shared" si="2"/>
        <v>5794</v>
      </c>
    </row>
    <row r="54" spans="1:11" s="7" customFormat="1" ht="15">
      <c r="A54" s="49"/>
      <c r="B54" s="2" t="s">
        <v>31</v>
      </c>
      <c r="C54" s="1"/>
      <c r="D54" s="50"/>
      <c r="E54" s="50"/>
      <c r="F54" s="50">
        <v>35924</v>
      </c>
      <c r="G54" s="51"/>
      <c r="H54" s="51"/>
      <c r="I54" s="50">
        <v>12244</v>
      </c>
      <c r="J54" s="50"/>
      <c r="K54" s="31">
        <f t="shared" si="2"/>
        <v>12244</v>
      </c>
    </row>
    <row r="55" spans="1:11" s="7" customFormat="1" ht="15">
      <c r="A55" s="49"/>
      <c r="B55" s="2" t="s">
        <v>32</v>
      </c>
      <c r="C55" s="1"/>
      <c r="D55" s="50"/>
      <c r="E55" s="50"/>
      <c r="F55" s="50">
        <v>65932</v>
      </c>
      <c r="G55" s="51"/>
      <c r="H55" s="51"/>
      <c r="I55" s="50">
        <v>41669.48</v>
      </c>
      <c r="J55" s="50"/>
      <c r="K55" s="31">
        <f t="shared" si="2"/>
        <v>41669.48</v>
      </c>
    </row>
    <row r="56" spans="1:11" s="7" customFormat="1" ht="15">
      <c r="A56" s="49"/>
      <c r="B56" s="2" t="s">
        <v>33</v>
      </c>
      <c r="C56" s="1"/>
      <c r="D56" s="50"/>
      <c r="E56" s="50"/>
      <c r="F56" s="50">
        <v>21553</v>
      </c>
      <c r="G56" s="51"/>
      <c r="H56" s="51"/>
      <c r="I56" s="50">
        <v>8033</v>
      </c>
      <c r="J56" s="50"/>
      <c r="K56" s="31">
        <f t="shared" si="2"/>
        <v>8033</v>
      </c>
    </row>
    <row r="57" spans="1:11" s="7" customFormat="1" ht="15">
      <c r="A57" s="49"/>
      <c r="B57" s="2" t="s">
        <v>34</v>
      </c>
      <c r="C57" s="1"/>
      <c r="D57" s="50"/>
      <c r="E57" s="50"/>
      <c r="F57" s="50">
        <v>22935</v>
      </c>
      <c r="G57" s="51"/>
      <c r="H57" s="51"/>
      <c r="I57" s="50">
        <v>2989</v>
      </c>
      <c r="J57" s="50"/>
      <c r="K57" s="31">
        <f t="shared" si="2"/>
        <v>2989</v>
      </c>
    </row>
    <row r="58" spans="1:11" s="7" customFormat="1" ht="15">
      <c r="A58" s="49"/>
      <c r="B58" s="2" t="s">
        <v>35</v>
      </c>
      <c r="C58" s="1"/>
      <c r="D58" s="50"/>
      <c r="E58" s="50"/>
      <c r="F58" s="50">
        <v>53316</v>
      </c>
      <c r="G58" s="51"/>
      <c r="H58" s="51"/>
      <c r="I58" s="50">
        <v>26670</v>
      </c>
      <c r="J58" s="50">
        <v>6000</v>
      </c>
      <c r="K58" s="31">
        <f t="shared" si="2"/>
        <v>32670</v>
      </c>
    </row>
    <row r="59" spans="1:11" s="7" customFormat="1" ht="15">
      <c r="A59" s="49"/>
      <c r="B59" s="2" t="s">
        <v>36</v>
      </c>
      <c r="C59" s="1"/>
      <c r="D59" s="50"/>
      <c r="E59" s="50"/>
      <c r="F59" s="50">
        <v>15043</v>
      </c>
      <c r="G59" s="51"/>
      <c r="H59" s="51"/>
      <c r="I59" s="50">
        <v>11645</v>
      </c>
      <c r="J59" s="50"/>
      <c r="K59" s="31">
        <f t="shared" si="2"/>
        <v>11645</v>
      </c>
    </row>
    <row r="60" spans="1:11" s="7" customFormat="1" ht="15">
      <c r="A60" s="49"/>
      <c r="B60" s="2" t="s">
        <v>37</v>
      </c>
      <c r="C60" s="1"/>
      <c r="D60" s="50"/>
      <c r="E60" s="50"/>
      <c r="F60" s="50">
        <v>17363</v>
      </c>
      <c r="G60" s="51"/>
      <c r="H60" s="51"/>
      <c r="I60" s="50">
        <v>4343</v>
      </c>
      <c r="J60" s="50"/>
      <c r="K60" s="31">
        <f t="shared" si="2"/>
        <v>4343</v>
      </c>
    </row>
    <row r="61" spans="1:11" s="7" customFormat="1" ht="15">
      <c r="A61" s="49"/>
      <c r="B61" s="2" t="s">
        <v>38</v>
      </c>
      <c r="C61" s="1"/>
      <c r="D61" s="50"/>
      <c r="E61" s="50"/>
      <c r="F61" s="50">
        <v>18322</v>
      </c>
      <c r="G61" s="51"/>
      <c r="H61" s="51"/>
      <c r="I61" s="50">
        <v>3440</v>
      </c>
      <c r="J61" s="50"/>
      <c r="K61" s="31">
        <f t="shared" si="2"/>
        <v>3440</v>
      </c>
    </row>
    <row r="62" spans="1:11" s="7" customFormat="1" ht="15">
      <c r="A62" s="49"/>
      <c r="B62" s="2" t="s">
        <v>39</v>
      </c>
      <c r="C62" s="1"/>
      <c r="D62" s="50"/>
      <c r="E62" s="50"/>
      <c r="F62" s="50">
        <v>38240</v>
      </c>
      <c r="G62" s="51"/>
      <c r="H62" s="51"/>
      <c r="I62" s="50">
        <v>13577</v>
      </c>
      <c r="J62" s="50"/>
      <c r="K62" s="31">
        <f t="shared" si="2"/>
        <v>13577</v>
      </c>
    </row>
    <row r="63" spans="1:11" s="7" customFormat="1" ht="15">
      <c r="A63" s="49"/>
      <c r="B63" s="2" t="s">
        <v>40</v>
      </c>
      <c r="C63" s="1"/>
      <c r="D63" s="50"/>
      <c r="E63" s="50"/>
      <c r="F63" s="50">
        <v>19160</v>
      </c>
      <c r="G63" s="51"/>
      <c r="H63" s="51"/>
      <c r="I63" s="50">
        <v>4394</v>
      </c>
      <c r="J63" s="50"/>
      <c r="K63" s="31">
        <f t="shared" si="2"/>
        <v>4394</v>
      </c>
    </row>
    <row r="64" spans="1:11" s="7" customFormat="1" ht="15">
      <c r="A64" s="49"/>
      <c r="B64" s="2" t="s">
        <v>41</v>
      </c>
      <c r="C64" s="1"/>
      <c r="D64" s="50"/>
      <c r="E64" s="50"/>
      <c r="F64" s="50">
        <v>9181</v>
      </c>
      <c r="G64" s="51"/>
      <c r="H64" s="51"/>
      <c r="I64" s="50">
        <v>8554</v>
      </c>
      <c r="J64" s="50"/>
      <c r="K64" s="31">
        <f t="shared" si="2"/>
        <v>8554</v>
      </c>
    </row>
    <row r="65" spans="1:11" s="7" customFormat="1" ht="15">
      <c r="A65" s="49"/>
      <c r="B65" s="2" t="s">
        <v>42</v>
      </c>
      <c r="C65" s="1"/>
      <c r="D65" s="50"/>
      <c r="E65" s="50"/>
      <c r="F65" s="50">
        <v>3976</v>
      </c>
      <c r="G65" s="51"/>
      <c r="H65" s="51"/>
      <c r="I65" s="50">
        <v>157</v>
      </c>
      <c r="J65" s="50"/>
      <c r="K65" s="31">
        <f t="shared" si="2"/>
        <v>157</v>
      </c>
    </row>
    <row r="66" spans="1:11" s="7" customFormat="1" ht="15">
      <c r="A66" s="49"/>
      <c r="B66" s="2" t="s">
        <v>43</v>
      </c>
      <c r="C66" s="1"/>
      <c r="D66" s="50"/>
      <c r="E66" s="50"/>
      <c r="F66" s="50">
        <v>27652</v>
      </c>
      <c r="G66" s="51"/>
      <c r="H66" s="51"/>
      <c r="I66" s="50">
        <v>9938</v>
      </c>
      <c r="J66" s="50"/>
      <c r="K66" s="31">
        <f t="shared" si="2"/>
        <v>9938</v>
      </c>
    </row>
    <row r="67" spans="1:11" s="7" customFormat="1" ht="15">
      <c r="A67" s="49"/>
      <c r="B67" s="2" t="s">
        <v>44</v>
      </c>
      <c r="C67" s="1"/>
      <c r="D67" s="50"/>
      <c r="E67" s="50"/>
      <c r="F67" s="50">
        <v>8269</v>
      </c>
      <c r="G67" s="51"/>
      <c r="H67" s="51"/>
      <c r="I67" s="50">
        <v>2069</v>
      </c>
      <c r="J67" s="50"/>
      <c r="K67" s="31">
        <f t="shared" si="2"/>
        <v>2069</v>
      </c>
    </row>
    <row r="68" spans="1:11" s="7" customFormat="1" ht="15">
      <c r="A68" s="49"/>
      <c r="B68" s="3" t="s">
        <v>45</v>
      </c>
      <c r="C68" s="4"/>
      <c r="D68" s="52"/>
      <c r="E68" s="52"/>
      <c r="F68" s="52">
        <v>6856</v>
      </c>
      <c r="G68" s="51"/>
      <c r="H68" s="51"/>
      <c r="I68" s="52">
        <v>3430</v>
      </c>
      <c r="J68" s="52"/>
      <c r="K68" s="31">
        <f t="shared" si="2"/>
        <v>3430</v>
      </c>
    </row>
    <row r="69" spans="1:11" s="7" customFormat="1" ht="15">
      <c r="A69" s="49"/>
      <c r="B69" s="44" t="s">
        <v>46</v>
      </c>
      <c r="C69" s="45">
        <v>0</v>
      </c>
      <c r="D69" s="45">
        <v>1205</v>
      </c>
      <c r="E69" s="45">
        <v>3000</v>
      </c>
      <c r="F69" s="45">
        <v>54000</v>
      </c>
      <c r="G69" s="46"/>
      <c r="H69" s="46"/>
      <c r="I69" s="45"/>
      <c r="J69" s="45"/>
      <c r="K69" s="53"/>
    </row>
    <row r="70" spans="1:11" s="7" customFormat="1" ht="15">
      <c r="A70" s="49"/>
      <c r="B70" s="54" t="s">
        <v>82</v>
      </c>
      <c r="C70" s="55"/>
      <c r="D70" s="55"/>
      <c r="E70" s="55"/>
      <c r="F70" s="55"/>
      <c r="G70" s="51"/>
      <c r="H70" s="51"/>
      <c r="I70" s="55"/>
      <c r="J70" s="55">
        <v>3000</v>
      </c>
      <c r="K70" s="31">
        <f t="shared" si="2"/>
        <v>3000</v>
      </c>
    </row>
    <row r="71" spans="1:11" s="7" customFormat="1" ht="15">
      <c r="A71" s="49"/>
      <c r="B71" s="56" t="s">
        <v>84</v>
      </c>
      <c r="C71" s="50"/>
      <c r="D71" s="50"/>
      <c r="E71" s="50"/>
      <c r="F71" s="50"/>
      <c r="G71" s="57"/>
      <c r="H71" s="57"/>
      <c r="I71" s="50"/>
      <c r="J71" s="50">
        <v>10000</v>
      </c>
      <c r="K71" s="58">
        <v>10000</v>
      </c>
    </row>
    <row r="72" spans="1:11" s="10" customFormat="1" ht="15">
      <c r="A72" s="43"/>
      <c r="B72" s="44" t="s">
        <v>47</v>
      </c>
      <c r="C72" s="45">
        <v>19000</v>
      </c>
      <c r="D72" s="45">
        <v>20000</v>
      </c>
      <c r="E72" s="45">
        <v>25000</v>
      </c>
      <c r="F72" s="45">
        <v>35000</v>
      </c>
      <c r="G72" s="46"/>
      <c r="H72" s="46"/>
      <c r="I72" s="45"/>
      <c r="J72" s="45"/>
      <c r="K72" s="53"/>
    </row>
    <row r="73" spans="1:11" s="10" customFormat="1" ht="15">
      <c r="A73" s="43"/>
      <c r="B73" s="59" t="s">
        <v>100</v>
      </c>
      <c r="C73" s="50">
        <v>19000</v>
      </c>
      <c r="D73" s="50">
        <v>20000</v>
      </c>
      <c r="E73" s="50">
        <v>25000</v>
      </c>
      <c r="F73" s="50">
        <v>35000</v>
      </c>
      <c r="G73" s="60"/>
      <c r="H73" s="60"/>
      <c r="I73" s="50">
        <v>25000</v>
      </c>
      <c r="J73" s="50"/>
      <c r="K73" s="58">
        <v>25000</v>
      </c>
    </row>
    <row r="74" spans="1:11" s="10" customFormat="1" ht="15">
      <c r="A74" s="43"/>
      <c r="B74" s="44" t="s">
        <v>97</v>
      </c>
      <c r="C74" s="45"/>
      <c r="D74" s="45"/>
      <c r="E74" s="45"/>
      <c r="F74" s="45"/>
      <c r="G74" s="46"/>
      <c r="H74" s="46"/>
      <c r="I74" s="45"/>
      <c r="J74" s="45"/>
      <c r="K74" s="53"/>
    </row>
    <row r="75" spans="1:11" s="10" customFormat="1" ht="15">
      <c r="A75" s="43"/>
      <c r="B75" s="59" t="s">
        <v>98</v>
      </c>
      <c r="C75" s="50"/>
      <c r="D75" s="50"/>
      <c r="E75" s="50"/>
      <c r="F75" s="50"/>
      <c r="G75" s="61"/>
      <c r="H75" s="61"/>
      <c r="I75" s="50">
        <v>2000</v>
      </c>
      <c r="J75" s="50"/>
      <c r="K75" s="58">
        <v>2000</v>
      </c>
    </row>
    <row r="76" spans="1:11" s="10" customFormat="1" ht="15">
      <c r="A76" s="43"/>
      <c r="B76" s="59" t="s">
        <v>99</v>
      </c>
      <c r="C76" s="50"/>
      <c r="D76" s="50"/>
      <c r="E76" s="50"/>
      <c r="F76" s="50"/>
      <c r="G76" s="61"/>
      <c r="H76" s="61"/>
      <c r="I76" s="50">
        <v>2000</v>
      </c>
      <c r="J76" s="50"/>
      <c r="K76" s="58">
        <v>2000</v>
      </c>
    </row>
    <row r="77" spans="1:11" s="7" customFormat="1" ht="15">
      <c r="A77" s="49"/>
      <c r="B77" s="62" t="s">
        <v>48</v>
      </c>
      <c r="C77" s="63">
        <v>0</v>
      </c>
      <c r="D77" s="63">
        <v>0</v>
      </c>
      <c r="E77" s="63">
        <v>0</v>
      </c>
      <c r="F77" s="63">
        <v>9000</v>
      </c>
      <c r="G77" s="63">
        <v>2250</v>
      </c>
      <c r="H77" s="63">
        <v>0</v>
      </c>
      <c r="I77" s="63"/>
      <c r="J77" s="63"/>
      <c r="K77" s="64">
        <v>0</v>
      </c>
    </row>
    <row r="78" spans="1:11" s="7" customFormat="1" ht="15">
      <c r="A78" s="49"/>
      <c r="B78" s="65" t="s">
        <v>78</v>
      </c>
      <c r="C78" s="66"/>
      <c r="D78" s="66">
        <v>0</v>
      </c>
      <c r="E78" s="66"/>
      <c r="F78" s="66">
        <v>9000</v>
      </c>
      <c r="G78" s="66">
        <v>2250</v>
      </c>
      <c r="H78" s="67">
        <v>0</v>
      </c>
      <c r="I78" s="66">
        <v>200000</v>
      </c>
      <c r="J78" s="66"/>
      <c r="K78" s="68">
        <v>200000</v>
      </c>
    </row>
    <row r="79" spans="1:11" s="7" customFormat="1" ht="15">
      <c r="A79" s="49"/>
      <c r="B79" s="69" t="s">
        <v>57</v>
      </c>
      <c r="C79" s="70">
        <v>3320</v>
      </c>
      <c r="D79" s="70">
        <v>3932</v>
      </c>
      <c r="E79" s="70">
        <v>0</v>
      </c>
      <c r="F79" s="70">
        <v>50000</v>
      </c>
      <c r="G79" s="70">
        <v>12500</v>
      </c>
      <c r="H79" s="70">
        <v>20791.99</v>
      </c>
      <c r="I79" s="70"/>
      <c r="J79" s="70"/>
      <c r="K79" s="71"/>
    </row>
    <row r="80" spans="1:11" s="7" customFormat="1" ht="15">
      <c r="A80" s="49"/>
      <c r="B80" s="72" t="s">
        <v>79</v>
      </c>
      <c r="C80" s="73">
        <v>3320</v>
      </c>
      <c r="D80" s="73">
        <v>3932</v>
      </c>
      <c r="E80" s="73"/>
      <c r="F80" s="73">
        <v>50000</v>
      </c>
      <c r="G80" s="73">
        <v>12500</v>
      </c>
      <c r="H80" s="73">
        <v>20791.99</v>
      </c>
      <c r="I80" s="73">
        <v>30091</v>
      </c>
      <c r="J80" s="73"/>
      <c r="K80" s="74">
        <v>30091</v>
      </c>
    </row>
    <row r="81" spans="1:11" s="7" customFormat="1" ht="15">
      <c r="A81" s="49"/>
      <c r="B81" s="69" t="s">
        <v>49</v>
      </c>
      <c r="C81" s="70">
        <v>49663</v>
      </c>
      <c r="D81" s="70">
        <v>49664</v>
      </c>
      <c r="E81" s="70">
        <v>49663</v>
      </c>
      <c r="F81" s="70">
        <v>233000</v>
      </c>
      <c r="G81" s="70">
        <v>58250</v>
      </c>
      <c r="H81" s="70">
        <v>49662.840000000004</v>
      </c>
      <c r="I81" s="70"/>
      <c r="J81" s="70"/>
      <c r="K81" s="71"/>
    </row>
    <row r="82" spans="1:11" s="7" customFormat="1" ht="15">
      <c r="A82" s="49"/>
      <c r="B82" s="72" t="s">
        <v>50</v>
      </c>
      <c r="C82" s="73">
        <v>6907</v>
      </c>
      <c r="D82" s="73">
        <v>6907</v>
      </c>
      <c r="E82" s="73">
        <v>6906</v>
      </c>
      <c r="F82" s="73">
        <v>28000</v>
      </c>
      <c r="G82" s="73">
        <v>7000</v>
      </c>
      <c r="H82" s="73">
        <v>6906.75</v>
      </c>
      <c r="I82" s="73">
        <v>6906.75</v>
      </c>
      <c r="J82" s="73"/>
      <c r="K82" s="74">
        <v>6906.75</v>
      </c>
    </row>
    <row r="83" spans="1:11" s="7" customFormat="1" ht="15">
      <c r="A83" s="49"/>
      <c r="B83" s="72" t="s">
        <v>51</v>
      </c>
      <c r="C83" s="73">
        <v>6578</v>
      </c>
      <c r="D83" s="73">
        <v>6578</v>
      </c>
      <c r="E83" s="73">
        <v>6578</v>
      </c>
      <c r="F83" s="73">
        <v>28000</v>
      </c>
      <c r="G83" s="73">
        <v>7000</v>
      </c>
      <c r="H83" s="73">
        <v>6577.86</v>
      </c>
      <c r="I83" s="73">
        <v>6577.86</v>
      </c>
      <c r="J83" s="73"/>
      <c r="K83" s="74">
        <v>6577.86</v>
      </c>
    </row>
    <row r="84" spans="1:11" s="7" customFormat="1" ht="15">
      <c r="A84" s="49"/>
      <c r="B84" s="72" t="s">
        <v>52</v>
      </c>
      <c r="C84" s="73">
        <v>9867</v>
      </c>
      <c r="D84" s="73">
        <v>9867</v>
      </c>
      <c r="E84" s="73">
        <v>9867</v>
      </c>
      <c r="F84" s="73">
        <v>39900</v>
      </c>
      <c r="G84" s="73">
        <v>9975</v>
      </c>
      <c r="H84" s="73">
        <v>9866.79</v>
      </c>
      <c r="I84" s="73">
        <v>9866.79</v>
      </c>
      <c r="J84" s="73"/>
      <c r="K84" s="74">
        <v>9866.79</v>
      </c>
    </row>
    <row r="85" spans="1:11" s="7" customFormat="1" ht="15">
      <c r="A85" s="49"/>
      <c r="B85" s="72" t="s">
        <v>53</v>
      </c>
      <c r="C85" s="73">
        <v>13155</v>
      </c>
      <c r="D85" s="73">
        <v>13156</v>
      </c>
      <c r="E85" s="73">
        <v>13156</v>
      </c>
      <c r="F85" s="73">
        <v>54500</v>
      </c>
      <c r="G85" s="73">
        <v>13625</v>
      </c>
      <c r="H85" s="73">
        <v>13155.72</v>
      </c>
      <c r="I85" s="73">
        <v>13155.72</v>
      </c>
      <c r="J85" s="73"/>
      <c r="K85" s="74">
        <v>13155.72</v>
      </c>
    </row>
    <row r="86" spans="1:11" s="7" customFormat="1" ht="15">
      <c r="A86" s="49"/>
      <c r="B86" s="72" t="s">
        <v>54</v>
      </c>
      <c r="C86" s="73">
        <v>6578</v>
      </c>
      <c r="D86" s="73">
        <v>6578</v>
      </c>
      <c r="E86" s="73">
        <v>6578</v>
      </c>
      <c r="F86" s="73">
        <v>28000</v>
      </c>
      <c r="G86" s="73">
        <v>7000</v>
      </c>
      <c r="H86" s="73">
        <v>6577.86</v>
      </c>
      <c r="I86" s="73">
        <v>6577.86</v>
      </c>
      <c r="J86" s="73"/>
      <c r="K86" s="74">
        <v>6577.86</v>
      </c>
    </row>
    <row r="87" spans="1:11" s="7" customFormat="1" ht="15">
      <c r="A87" s="49"/>
      <c r="B87" s="72" t="s">
        <v>55</v>
      </c>
      <c r="C87" s="73">
        <v>3289</v>
      </c>
      <c r="D87" s="73">
        <v>3289</v>
      </c>
      <c r="E87" s="73">
        <v>3289</v>
      </c>
      <c r="F87" s="73">
        <v>13300</v>
      </c>
      <c r="G87" s="73">
        <v>3325</v>
      </c>
      <c r="H87" s="73">
        <v>3288.93</v>
      </c>
      <c r="I87" s="73">
        <v>3288.93</v>
      </c>
      <c r="J87" s="73"/>
      <c r="K87" s="74">
        <v>3288.93</v>
      </c>
    </row>
    <row r="88" spans="1:11" s="7" customFormat="1" ht="15">
      <c r="A88" s="49"/>
      <c r="B88" s="72" t="s">
        <v>56</v>
      </c>
      <c r="C88" s="73">
        <v>3289</v>
      </c>
      <c r="D88" s="73">
        <v>3289</v>
      </c>
      <c r="E88" s="73">
        <v>3289</v>
      </c>
      <c r="F88" s="73">
        <v>13300</v>
      </c>
      <c r="G88" s="73">
        <v>3325</v>
      </c>
      <c r="H88" s="73">
        <v>3288.93</v>
      </c>
      <c r="I88" s="73">
        <v>3288.93</v>
      </c>
      <c r="J88" s="73"/>
      <c r="K88" s="74">
        <v>3288.93</v>
      </c>
    </row>
    <row r="89" spans="1:11" s="7" customFormat="1" ht="15">
      <c r="A89" s="49"/>
      <c r="B89" s="69" t="s">
        <v>58</v>
      </c>
      <c r="C89" s="51"/>
      <c r="D89" s="51"/>
      <c r="E89" s="51"/>
      <c r="F89" s="51"/>
      <c r="G89" s="51"/>
      <c r="H89" s="51"/>
      <c r="I89" s="70"/>
      <c r="J89" s="70"/>
      <c r="K89" s="71"/>
    </row>
    <row r="90" spans="1:11" s="7" customFormat="1" ht="15">
      <c r="A90" s="49"/>
      <c r="B90" s="75" t="s">
        <v>59</v>
      </c>
      <c r="C90" s="57"/>
      <c r="D90" s="57"/>
      <c r="E90" s="57"/>
      <c r="F90" s="57"/>
      <c r="G90" s="57"/>
      <c r="H90" s="57"/>
      <c r="I90" s="73">
        <v>10000</v>
      </c>
      <c r="J90" s="73"/>
      <c r="K90" s="74">
        <v>10000</v>
      </c>
    </row>
    <row r="91" spans="1:11" s="7" customFormat="1" ht="15">
      <c r="A91" s="49"/>
      <c r="B91" s="75" t="s">
        <v>60</v>
      </c>
      <c r="C91" s="57"/>
      <c r="D91" s="57"/>
      <c r="E91" s="57"/>
      <c r="F91" s="57"/>
      <c r="G91" s="57"/>
      <c r="H91" s="57"/>
      <c r="I91" s="73">
        <v>6116</v>
      </c>
      <c r="J91" s="73"/>
      <c r="K91" s="74">
        <v>6116</v>
      </c>
    </row>
    <row r="92" spans="1:11" s="7" customFormat="1" ht="15">
      <c r="A92" s="49"/>
      <c r="B92" s="96" t="s">
        <v>104</v>
      </c>
      <c r="C92" s="97">
        <v>19185</v>
      </c>
      <c r="D92" s="97">
        <v>0</v>
      </c>
      <c r="E92" s="97">
        <v>2500</v>
      </c>
      <c r="F92" s="97">
        <v>73500</v>
      </c>
      <c r="G92" s="97">
        <v>18375</v>
      </c>
      <c r="H92" s="97">
        <v>0</v>
      </c>
      <c r="I92" s="97"/>
      <c r="J92" s="97"/>
      <c r="K92" s="98"/>
    </row>
    <row r="93" spans="1:11" s="7" customFormat="1" ht="15">
      <c r="A93" s="49"/>
      <c r="B93" s="76" t="s">
        <v>61</v>
      </c>
      <c r="C93" s="77"/>
      <c r="D93" s="77"/>
      <c r="E93" s="77"/>
      <c r="F93" s="77">
        <v>3500</v>
      </c>
      <c r="G93" s="78">
        <v>875</v>
      </c>
      <c r="H93" s="77">
        <v>0</v>
      </c>
      <c r="I93" s="77">
        <v>3500</v>
      </c>
      <c r="J93" s="77"/>
      <c r="K93" s="79">
        <v>3500</v>
      </c>
    </row>
    <row r="94" spans="1:11" s="7" customFormat="1" ht="15">
      <c r="A94" s="49"/>
      <c r="B94" s="80" t="s">
        <v>62</v>
      </c>
      <c r="C94" s="81">
        <v>0</v>
      </c>
      <c r="D94" s="46"/>
      <c r="E94" s="46"/>
      <c r="F94" s="46"/>
      <c r="G94" s="46"/>
      <c r="H94" s="46"/>
      <c r="I94" s="81"/>
      <c r="J94" s="81"/>
      <c r="K94" s="82"/>
    </row>
    <row r="95" spans="1:11" s="7" customFormat="1" ht="15">
      <c r="A95" s="49"/>
      <c r="B95" s="83" t="s">
        <v>63</v>
      </c>
      <c r="C95" s="84"/>
      <c r="D95" s="57"/>
      <c r="E95" s="57"/>
      <c r="F95" s="57"/>
      <c r="G95" s="57"/>
      <c r="H95" s="57"/>
      <c r="I95" s="84">
        <v>75807</v>
      </c>
      <c r="J95" s="84"/>
      <c r="K95" s="85">
        <v>75807</v>
      </c>
    </row>
    <row r="96" spans="1:11" s="10" customFormat="1" ht="15">
      <c r="A96" s="38"/>
      <c r="B96" s="99" t="s">
        <v>92</v>
      </c>
      <c r="C96" s="100"/>
      <c r="D96" s="100"/>
      <c r="E96" s="100"/>
      <c r="F96" s="100"/>
      <c r="G96" s="100"/>
      <c r="H96" s="100"/>
      <c r="I96" s="100"/>
      <c r="J96" s="100"/>
      <c r="K96" s="101"/>
    </row>
    <row r="97" spans="1:11" s="10" customFormat="1" ht="17.25" customHeight="1">
      <c r="A97" s="38"/>
      <c r="B97" s="86" t="s">
        <v>80</v>
      </c>
      <c r="C97" s="87"/>
      <c r="D97" s="87"/>
      <c r="E97" s="87"/>
      <c r="F97" s="87"/>
      <c r="G97" s="87"/>
      <c r="H97" s="87"/>
      <c r="I97" s="87"/>
      <c r="J97" s="87">
        <v>1500</v>
      </c>
      <c r="K97" s="31">
        <f>I97+J97</f>
        <v>1500</v>
      </c>
    </row>
    <row r="98" spans="1:11" s="10" customFormat="1" ht="15">
      <c r="A98" s="43"/>
      <c r="B98" s="88" t="s">
        <v>81</v>
      </c>
      <c r="C98" s="88"/>
      <c r="D98" s="88"/>
      <c r="E98" s="88"/>
      <c r="F98" s="88"/>
      <c r="G98" s="88"/>
      <c r="H98" s="88"/>
      <c r="I98" s="89"/>
      <c r="J98" s="89">
        <v>2500</v>
      </c>
      <c r="K98" s="31">
        <f>I98+J98</f>
        <v>2500</v>
      </c>
    </row>
    <row r="99" spans="1:11" s="10" customFormat="1" ht="15">
      <c r="A99" s="43"/>
      <c r="B99" s="88" t="s">
        <v>94</v>
      </c>
      <c r="C99" s="88"/>
      <c r="D99" s="88"/>
      <c r="E99" s="88"/>
      <c r="F99" s="88"/>
      <c r="G99" s="88"/>
      <c r="H99" s="88"/>
      <c r="I99" s="89"/>
      <c r="J99" s="89">
        <v>1000</v>
      </c>
      <c r="K99" s="31">
        <f>I99+J99</f>
        <v>1000</v>
      </c>
    </row>
    <row r="100" spans="1:11" s="10" customFormat="1" ht="15">
      <c r="A100" s="43"/>
      <c r="B100" s="88" t="s">
        <v>87</v>
      </c>
      <c r="C100" s="88"/>
      <c r="D100" s="88"/>
      <c r="E100" s="88"/>
      <c r="F100" s="88"/>
      <c r="G100" s="88"/>
      <c r="H100" s="88"/>
      <c r="I100" s="89"/>
      <c r="J100" s="89">
        <v>2000</v>
      </c>
      <c r="K100" s="31">
        <f>I100+J100</f>
        <v>2000</v>
      </c>
    </row>
    <row r="101" spans="1:11" s="10" customFormat="1" ht="15">
      <c r="A101" s="43"/>
      <c r="B101" s="88" t="s">
        <v>88</v>
      </c>
      <c r="C101" s="88"/>
      <c r="D101" s="88"/>
      <c r="E101" s="88"/>
      <c r="F101" s="88"/>
      <c r="G101" s="88"/>
      <c r="H101" s="88"/>
      <c r="I101" s="89"/>
      <c r="J101" s="89">
        <v>4000</v>
      </c>
      <c r="K101" s="31">
        <f>I101+J101</f>
        <v>4000</v>
      </c>
    </row>
    <row r="102" spans="1:11" s="10" customFormat="1" ht="15" customHeight="1">
      <c r="A102" s="43"/>
      <c r="B102" s="90" t="s">
        <v>77</v>
      </c>
      <c r="C102" s="91"/>
      <c r="D102" s="91"/>
      <c r="E102" s="91"/>
      <c r="F102" s="91"/>
      <c r="G102" s="91"/>
      <c r="H102" s="91"/>
      <c r="I102" s="91">
        <v>13000</v>
      </c>
      <c r="J102" s="91"/>
      <c r="K102" s="92">
        <v>13000</v>
      </c>
    </row>
    <row r="103" spans="1:11" s="10" customFormat="1" ht="15" customHeight="1">
      <c r="A103" s="43"/>
      <c r="B103" s="90" t="s">
        <v>85</v>
      </c>
      <c r="C103" s="91"/>
      <c r="D103" s="91"/>
      <c r="E103" s="91"/>
      <c r="F103" s="91"/>
      <c r="G103" s="91"/>
      <c r="H103" s="91"/>
      <c r="I103" s="91"/>
      <c r="J103" s="91">
        <v>2000</v>
      </c>
      <c r="K103" s="92">
        <v>2000</v>
      </c>
    </row>
    <row r="104" spans="1:11" s="10" customFormat="1" ht="15" customHeight="1">
      <c r="A104" s="43"/>
      <c r="B104" s="90" t="s">
        <v>86</v>
      </c>
      <c r="C104" s="91"/>
      <c r="D104" s="91"/>
      <c r="E104" s="91"/>
      <c r="F104" s="91"/>
      <c r="G104" s="91"/>
      <c r="H104" s="91"/>
      <c r="I104" s="91"/>
      <c r="J104" s="91">
        <v>2000</v>
      </c>
      <c r="K104" s="92">
        <v>2000</v>
      </c>
    </row>
    <row r="105" spans="1:11" s="7" customFormat="1" ht="15.75" thickBot="1">
      <c r="A105" s="103"/>
      <c r="B105" s="104" t="s">
        <v>95</v>
      </c>
      <c r="C105" s="104"/>
      <c r="D105" s="104"/>
      <c r="E105" s="104"/>
      <c r="F105" s="104"/>
      <c r="G105" s="104"/>
      <c r="H105" s="104"/>
      <c r="I105" s="105">
        <f>SUM(I11:I104)</f>
        <v>1145552.32</v>
      </c>
      <c r="J105" s="105">
        <f>SUM(J11:J104)</f>
        <v>81975</v>
      </c>
      <c r="K105" s="106">
        <f>SUM(K11:K104)</f>
        <v>1227527.32</v>
      </c>
    </row>
    <row r="106" s="7" customFormat="1" ht="14.25"/>
    <row r="107" s="7" customFormat="1" ht="14.25"/>
    <row r="108" s="7" customFormat="1" ht="14.25">
      <c r="K108" s="32"/>
    </row>
    <row r="109" s="7" customFormat="1" ht="14.25"/>
    <row r="110" s="7" customFormat="1" ht="14.25"/>
    <row r="111" s="7" customFormat="1" ht="14.25"/>
    <row r="112" s="7" customFormat="1" ht="14.25"/>
    <row r="113" s="7" customFormat="1" ht="14.25"/>
    <row r="114" s="7" customFormat="1" ht="14.25"/>
    <row r="115" s="7" customFormat="1" ht="14.25"/>
    <row r="116" s="7" customFormat="1" ht="14.25"/>
    <row r="117" s="7" customFormat="1" ht="14.25"/>
    <row r="118" s="7" customFormat="1" ht="14.25"/>
    <row r="119" s="7" customFormat="1" ht="14.25"/>
    <row r="120" s="7" customFormat="1" ht="14.25"/>
    <row r="121" s="7" customFormat="1" ht="14.25"/>
    <row r="122" s="7" customFormat="1" ht="14.25"/>
    <row r="123" s="7" customFormat="1" ht="14.25"/>
    <row r="124" s="7" customFormat="1" ht="14.25"/>
    <row r="125" s="7" customFormat="1" ht="14.25"/>
    <row r="126" s="7" customFormat="1" ht="14.25"/>
    <row r="127" s="7" customFormat="1" ht="14.25"/>
    <row r="128" s="7" customFormat="1" ht="14.25"/>
    <row r="129" s="7" customFormat="1" ht="14.25"/>
    <row r="130" s="7" customFormat="1" ht="14.25"/>
    <row r="131" s="7" customFormat="1" ht="14.25"/>
    <row r="132" s="7" customFormat="1" ht="14.25"/>
    <row r="133" s="7" customFormat="1" ht="14.25"/>
    <row r="134" s="7" customFormat="1" ht="14.25"/>
    <row r="135" s="7" customFormat="1" ht="14.25"/>
    <row r="136" s="7" customFormat="1" ht="14.25"/>
    <row r="137" s="7" customFormat="1" ht="14.25"/>
    <row r="138" s="7" customFormat="1" ht="14.25"/>
    <row r="139" s="7" customFormat="1" ht="14.25"/>
    <row r="140" s="7" customFormat="1" ht="14.25"/>
    <row r="141" s="7" customFormat="1" ht="14.25"/>
    <row r="142" s="7" customFormat="1" ht="14.25"/>
    <row r="143" s="7" customFormat="1" ht="14.25"/>
    <row r="144" s="7" customFormat="1" ht="14.25"/>
    <row r="145" s="7" customFormat="1" ht="14.25"/>
    <row r="146" s="7" customFormat="1" ht="14.25"/>
    <row r="147" s="7" customFormat="1" ht="14.25"/>
    <row r="148" s="7" customFormat="1" ht="14.25"/>
    <row r="149" s="7" customFormat="1" ht="14.25"/>
    <row r="150" s="7" customFormat="1" ht="14.25"/>
    <row r="151" s="7" customFormat="1" ht="14.25"/>
    <row r="152" s="7" customFormat="1" ht="14.25"/>
    <row r="153" s="7" customFormat="1" ht="14.25"/>
    <row r="154" s="7" customFormat="1" ht="14.25"/>
    <row r="155" s="7" customFormat="1" ht="14.25"/>
    <row r="156" s="7" customFormat="1" ht="14.25"/>
    <row r="157" s="7" customFormat="1" ht="14.25"/>
    <row r="158" s="7" customFormat="1" ht="14.25"/>
    <row r="159" s="7" customFormat="1" ht="14.25"/>
    <row r="160" s="7" customFormat="1" ht="14.25"/>
    <row r="161" s="7" customFormat="1" ht="14.25"/>
    <row r="162" s="7" customFormat="1" ht="14.25"/>
    <row r="163" s="7" customFormat="1" ht="14.25"/>
    <row r="164" s="7" customFormat="1" ht="14.25"/>
    <row r="165" s="7" customFormat="1" ht="14.25"/>
    <row r="166" s="7" customFormat="1" ht="14.25"/>
    <row r="167" s="7" customFormat="1" ht="14.25"/>
    <row r="168" s="7" customFormat="1" ht="14.25"/>
    <row r="169" s="7" customFormat="1" ht="14.25"/>
    <row r="170" s="7" customFormat="1" ht="14.25"/>
    <row r="171" s="7" customFormat="1" ht="14.25"/>
    <row r="172" s="7" customFormat="1" ht="14.25"/>
    <row r="173" s="7" customFormat="1" ht="14.25"/>
    <row r="174" s="7" customFormat="1" ht="14.25"/>
    <row r="175" s="7" customFormat="1" ht="14.25"/>
    <row r="176" s="7" customFormat="1" ht="14.25"/>
    <row r="177" s="7" customFormat="1" ht="14.25"/>
    <row r="178" s="7" customFormat="1" ht="14.25"/>
    <row r="179" s="7" customFormat="1" ht="14.25"/>
    <row r="180" s="7" customFormat="1" ht="14.25"/>
    <row r="181" s="7" customFormat="1" ht="14.25"/>
    <row r="182" s="7" customFormat="1" ht="14.25"/>
    <row r="183" s="7" customFormat="1" ht="14.25"/>
    <row r="184" s="7" customFormat="1" ht="14.25"/>
    <row r="185" s="7" customFormat="1" ht="14.25"/>
    <row r="186" s="7" customFormat="1" ht="14.25"/>
    <row r="187" s="7" customFormat="1" ht="14.25"/>
    <row r="188" s="7" customFormat="1" ht="14.25"/>
    <row r="189" s="7" customFormat="1" ht="14.25"/>
    <row r="190" s="7" customFormat="1" ht="14.25"/>
    <row r="191" s="7" customFormat="1" ht="14.25"/>
    <row r="192" s="7" customFormat="1" ht="14.25"/>
    <row r="193" s="7" customFormat="1" ht="14.25"/>
    <row r="194" s="7" customFormat="1" ht="14.25"/>
    <row r="195" s="7" customFormat="1" ht="14.25"/>
    <row r="196" s="7" customFormat="1" ht="14.25"/>
  </sheetData>
  <sheetProtection/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Korisnik</cp:lastModifiedBy>
  <cp:lastPrinted>2013-06-12T09:56:27Z</cp:lastPrinted>
  <dcterms:created xsi:type="dcterms:W3CDTF">2004-02-27T07:36:41Z</dcterms:created>
  <dcterms:modified xsi:type="dcterms:W3CDTF">2013-06-13T10:07:24Z</dcterms:modified>
  <cp:category/>
  <cp:version/>
  <cp:contentType/>
  <cp:contentStatus/>
</cp:coreProperties>
</file>