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8700" tabRatio="72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<sst xmlns="http://schemas.openxmlformats.org/spreadsheetml/2006/main" count="150" uniqueCount="132">
  <si>
    <t>Poz.</t>
  </si>
  <si>
    <t>60.1</t>
  </si>
  <si>
    <t>OPĆINA MATULJI</t>
  </si>
  <si>
    <t>Poticajna stanogradnja</t>
  </si>
  <si>
    <t>IZVORI FINANCIRANJA</t>
  </si>
  <si>
    <t>Vlastiti prihodi</t>
  </si>
  <si>
    <t>Ukupno</t>
  </si>
  <si>
    <t>prog.</t>
  </si>
  <si>
    <t>Indeks</t>
  </si>
  <si>
    <t>003</t>
  </si>
  <si>
    <t xml:space="preserve">     Š I R F A</t>
  </si>
  <si>
    <t>Plan</t>
  </si>
  <si>
    <t>Razd.</t>
  </si>
  <si>
    <t>Koris.</t>
  </si>
  <si>
    <t>Gl.</t>
  </si>
  <si>
    <t>Progr.</t>
  </si>
  <si>
    <t>REPUBLIKA HRVATSKA</t>
  </si>
  <si>
    <t>Opći prihodi i primici</t>
  </si>
  <si>
    <t>Prenesena sredstva</t>
  </si>
  <si>
    <t xml:space="preserve">UPRAVLJANJE IMOVINOM </t>
  </si>
  <si>
    <t>Održavanje stambenih prostora</t>
  </si>
  <si>
    <t>Održavanje poslovnih prostora</t>
  </si>
  <si>
    <t>Zakupnine</t>
  </si>
  <si>
    <t>Osiguranje poslovnih prostora</t>
  </si>
  <si>
    <t>Ostali izdaci poslovnih prostora</t>
  </si>
  <si>
    <t>Akt./</t>
  </si>
  <si>
    <t>proj.</t>
  </si>
  <si>
    <t>Ek.</t>
  </si>
  <si>
    <t>klas.</t>
  </si>
  <si>
    <t xml:space="preserve">                          O P I S</t>
  </si>
  <si>
    <t>PRIMORSKO GORANSKA ŽUPANIJA</t>
  </si>
  <si>
    <t>TEK.ODRŽ.STAMB. I POSL.PROS.</t>
  </si>
  <si>
    <t>02</t>
  </si>
  <si>
    <t>R25</t>
  </si>
  <si>
    <t>N250101</t>
  </si>
  <si>
    <t>K260101</t>
  </si>
  <si>
    <t>UPRAVNI ODJEL ZA KOMUNALNI SUSTAV</t>
  </si>
  <si>
    <t>Ind.</t>
  </si>
  <si>
    <t>60.2</t>
  </si>
  <si>
    <t xml:space="preserve">Dod. ulag. u poslovne prostore </t>
  </si>
  <si>
    <t>PROG.ODRŽ.STAM. I POSL.PROST.</t>
  </si>
  <si>
    <t>2011</t>
  </si>
  <si>
    <t>2012</t>
  </si>
  <si>
    <t>OTKUP ZEMLJIŠTA</t>
  </si>
  <si>
    <t>Zemljište</t>
  </si>
  <si>
    <t>KAPIT.ULAGANJA U OBJEKTE</t>
  </si>
  <si>
    <t>ŠKOLSKA SPORTSKA DVORANA</t>
  </si>
  <si>
    <t>Školska sportska dvorana</t>
  </si>
  <si>
    <t>PARK.POVRŠ.JANKOVIĆEV DOL.</t>
  </si>
  <si>
    <t>POTICAJNA STANOGRADNJA</t>
  </si>
  <si>
    <t>Prostorije MO Brce</t>
  </si>
  <si>
    <t>Proširenje kapac.vrtića</t>
  </si>
  <si>
    <t>Centar primarne zdrav.zaštite</t>
  </si>
  <si>
    <t>Garaža uz sportsku dvoranu</t>
  </si>
  <si>
    <t>Park.površ".Jankovićev dolac"</t>
  </si>
  <si>
    <t>Izvršenje</t>
  </si>
  <si>
    <t>K260301</t>
  </si>
  <si>
    <t>K260302</t>
  </si>
  <si>
    <t>K260303</t>
  </si>
  <si>
    <t>K260304</t>
  </si>
  <si>
    <t>K260305</t>
  </si>
  <si>
    <t>UPRAVLJ. IMOV.  I STAMB. DJEL.</t>
  </si>
  <si>
    <t>2013</t>
  </si>
  <si>
    <t>CENTAR PRIM. ZDRAV.ZAŠT.</t>
  </si>
  <si>
    <t>Dod. ulag. u posl.pros.-inv.održ.</t>
  </si>
  <si>
    <t>2013/</t>
  </si>
  <si>
    <t>GARAŽE</t>
  </si>
  <si>
    <t>68.1</t>
  </si>
  <si>
    <t>70.1</t>
  </si>
  <si>
    <t>Oprema za CPZZ</t>
  </si>
  <si>
    <t>K260306</t>
  </si>
  <si>
    <t>MONTAŽNA DVORANA-BALON</t>
  </si>
  <si>
    <t>Montažna dvorana-balon</t>
  </si>
  <si>
    <t>K260307</t>
  </si>
  <si>
    <t>DOMOVI</t>
  </si>
  <si>
    <t xml:space="preserve">Dom Mune </t>
  </si>
  <si>
    <t>2014</t>
  </si>
  <si>
    <t>67.1</t>
  </si>
  <si>
    <t>Topla veza škola-dvorana</t>
  </si>
  <si>
    <t>K260308</t>
  </si>
  <si>
    <t>PROŠIR. KAPAC.OBJ.PREDŠK.ODG.</t>
  </si>
  <si>
    <t>indeks</t>
  </si>
  <si>
    <t>2014/</t>
  </si>
  <si>
    <t>Tekuće pomoći države</t>
  </si>
  <si>
    <t>Kapitalne pomoći županije</t>
  </si>
  <si>
    <t>Kapitalne pomoći države</t>
  </si>
  <si>
    <t>Dom Hangar</t>
  </si>
  <si>
    <t>Dom V.Brgud</t>
  </si>
  <si>
    <t>Dom Rukavac i Zv.muzej</t>
  </si>
  <si>
    <t>Dom Jušići</t>
  </si>
  <si>
    <t>Dom Permani</t>
  </si>
  <si>
    <t>Dom Biškupi</t>
  </si>
  <si>
    <t>Muzj Lipa</t>
  </si>
  <si>
    <t>Dom Lisina</t>
  </si>
  <si>
    <t>Dom Šapjane</t>
  </si>
  <si>
    <t>Dom Bregi</t>
  </si>
  <si>
    <t>Dom Mune (DVD)</t>
  </si>
  <si>
    <t>Stari vrtić</t>
  </si>
  <si>
    <t>Zgrada Općine</t>
  </si>
  <si>
    <t>Ostali poslovni prostori</t>
  </si>
  <si>
    <t>K26</t>
  </si>
  <si>
    <t>PROG.KAPITALNIH ULAGANJA</t>
  </si>
  <si>
    <t>DODATNA. ULAG. U OBJEKTE</t>
  </si>
  <si>
    <t xml:space="preserve">   PROGRAMA UPRAVLJANJA IMOVINOM ZA 2013.-2015.G.</t>
  </si>
  <si>
    <t>Kl.:400-08/12-01/7</t>
  </si>
  <si>
    <t>2015</t>
  </si>
  <si>
    <t>3.Izmjene</t>
  </si>
  <si>
    <t>2015/</t>
  </si>
  <si>
    <t>66.1</t>
  </si>
  <si>
    <t>OTKUP ZEMLJIŠTA ZA RADNE ZONE</t>
  </si>
  <si>
    <t>Zemljište za RZ-12</t>
  </si>
  <si>
    <t>TOPLA VEZA ŠKOLA-ŠKOL.SPORT.DVORANA</t>
  </si>
  <si>
    <t>K260309</t>
  </si>
  <si>
    <t>Primici od zaduženja</t>
  </si>
  <si>
    <t>Prenamijenjena sredstva</t>
  </si>
  <si>
    <t>Oprema za Škol.dvoranu</t>
  </si>
  <si>
    <t>Zdravstveni centar</t>
  </si>
  <si>
    <t>DODATNA ULAG. U STAMB. I POSL. PROST.</t>
  </si>
  <si>
    <t>62.1</t>
  </si>
  <si>
    <t>Dod. ulag. u stamb.pros.-inv.održ.</t>
  </si>
  <si>
    <t>Garaža- Multimedijalnicentar</t>
  </si>
  <si>
    <t>Ur.br.:2156-04-12-01-31</t>
  </si>
  <si>
    <t>Ost. prih. za pos.namj.(zemlj.pot.leg)</t>
  </si>
  <si>
    <t>67.2</t>
  </si>
  <si>
    <t>Matulji,17.11.2012.</t>
  </si>
  <si>
    <t>FINANCIJSKI PLAN</t>
  </si>
  <si>
    <t>K260201</t>
  </si>
  <si>
    <t xml:space="preserve">  Predsjednik Općinskog vijeća</t>
  </si>
  <si>
    <t xml:space="preserve">                                                OPĆINSKO VIJEĆE OPĆNE MATULJI</t>
  </si>
  <si>
    <t xml:space="preserve">                 Općine Matulji</t>
  </si>
  <si>
    <t xml:space="preserve">               Željko Grbac, oec</t>
  </si>
  <si>
    <t>K260202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</si>
</sst>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"/>
    <numFmt numFmtId="166" formatCode="[$-41A]d\.\ mmmm\ yyyy"/>
    <numFmt numFmtId="167" formatCode="dd/mm/yy/;@"/>
    <numFmt numFmtId="168" formatCode="00000"/>
  </numFmts>
  <fonts count="48">
    <font>
      <sz val="10"/>
      <name val="Arial"/>
      <family val="0"/>
    </font>
    <font>
      <b/>
      <sz val="14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2"/>
      <name val="Times New Roman CE"/>
      <family val="0"/>
    </font>
    <font>
      <sz val="13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9"/>
      <name val="Calibri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theme="0"/>
      <name val="Calibri"/>
      <family val="2"/>
    </font>
    <font>
      <sz val="14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6" fillId="0" borderId="0" applyBorder="0">
      <alignment/>
      <protection/>
    </xf>
    <xf numFmtId="0" fontId="29" fillId="0" borderId="0">
      <alignment/>
      <protection/>
    </xf>
    <xf numFmtId="0" fontId="6" fillId="0" borderId="0" applyBorder="0">
      <alignment/>
      <protection/>
    </xf>
    <xf numFmtId="0" fontId="29" fillId="0" borderId="0">
      <alignment/>
      <protection/>
    </xf>
    <xf numFmtId="0" fontId="6" fillId="0" borderId="0" applyBorder="0">
      <alignment/>
      <protection/>
    </xf>
    <xf numFmtId="0" fontId="29" fillId="0" borderId="0">
      <alignment/>
      <protection/>
    </xf>
    <xf numFmtId="0" fontId="6" fillId="0" borderId="0" applyBorder="0">
      <alignment/>
      <protection/>
    </xf>
    <xf numFmtId="0" fontId="29" fillId="0" borderId="0">
      <alignment/>
      <protection/>
    </xf>
    <xf numFmtId="0" fontId="6" fillId="0" borderId="0" applyBorder="0">
      <alignment/>
      <protection/>
    </xf>
    <xf numFmtId="0" fontId="29" fillId="0" borderId="0">
      <alignment/>
      <protection/>
    </xf>
    <xf numFmtId="0" fontId="6" fillId="0" borderId="0" applyBorder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6" fillId="0" borderId="0" applyBorder="0">
      <alignment/>
      <protection/>
    </xf>
    <xf numFmtId="0" fontId="29" fillId="0" borderId="0">
      <alignment/>
      <protection/>
    </xf>
    <xf numFmtId="0" fontId="6" fillId="0" borderId="0" applyBorder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6" fillId="0" borderId="0" applyBorder="0">
      <alignment/>
      <protection/>
    </xf>
    <xf numFmtId="0" fontId="29" fillId="0" borderId="0">
      <alignment/>
      <protection/>
    </xf>
    <xf numFmtId="0" fontId="6" fillId="0" borderId="0" applyBorder="0">
      <alignment/>
      <protection/>
    </xf>
    <xf numFmtId="0" fontId="6" fillId="0" borderId="0" applyBorder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164" fontId="4" fillId="0" borderId="10" xfId="87" applyNumberFormat="1" applyFont="1" applyBorder="1" applyAlignment="1">
      <alignment horizontal="center"/>
      <protection/>
    </xf>
    <xf numFmtId="164" fontId="4" fillId="33" borderId="0" xfId="106" applyNumberFormat="1" applyFont="1" applyFill="1" applyBorder="1">
      <alignment/>
      <protection/>
    </xf>
    <xf numFmtId="49" fontId="4" fillId="0" borderId="10" xfId="70" applyNumberFormat="1" applyFont="1" applyBorder="1" applyAlignment="1">
      <alignment horizontal="center"/>
      <protection/>
    </xf>
    <xf numFmtId="49" fontId="4" fillId="0" borderId="11" xfId="70" applyNumberFormat="1" applyFont="1" applyBorder="1" applyAlignment="1">
      <alignment horizontal="center"/>
      <protection/>
    </xf>
    <xf numFmtId="0" fontId="4" fillId="0" borderId="12" xfId="70" applyFont="1" applyBorder="1" applyAlignment="1">
      <alignment horizontal="center"/>
      <protection/>
    </xf>
    <xf numFmtId="0" fontId="4" fillId="0" borderId="13" xfId="70" applyFont="1" applyBorder="1" applyAlignment="1">
      <alignment horizontal="center"/>
      <protection/>
    </xf>
    <xf numFmtId="0" fontId="4" fillId="0" borderId="14" xfId="70" applyFont="1" applyBorder="1">
      <alignment/>
      <protection/>
    </xf>
    <xf numFmtId="0" fontId="4" fillId="0" borderId="15" xfId="70" applyFont="1" applyBorder="1">
      <alignment/>
      <protection/>
    </xf>
    <xf numFmtId="0" fontId="4" fillId="34" borderId="16" xfId="70" applyFont="1" applyFill="1" applyBorder="1">
      <alignment/>
      <protection/>
    </xf>
    <xf numFmtId="0" fontId="4" fillId="34" borderId="15" xfId="70" applyFont="1" applyFill="1" applyBorder="1">
      <alignment/>
      <protection/>
    </xf>
    <xf numFmtId="0" fontId="4" fillId="0" borderId="17" xfId="70" applyFont="1" applyBorder="1">
      <alignment/>
      <protection/>
    </xf>
    <xf numFmtId="0" fontId="4" fillId="0" borderId="18" xfId="70" applyFont="1" applyBorder="1">
      <alignment/>
      <protection/>
    </xf>
    <xf numFmtId="0" fontId="4" fillId="34" borderId="19" xfId="70" applyFont="1" applyFill="1" applyBorder="1">
      <alignment/>
      <protection/>
    </xf>
    <xf numFmtId="0" fontId="4" fillId="34" borderId="18" xfId="70" applyFont="1" applyFill="1" applyBorder="1">
      <alignment/>
      <protection/>
    </xf>
    <xf numFmtId="0" fontId="4" fillId="0" borderId="20" xfId="70" applyFont="1" applyBorder="1">
      <alignment/>
      <protection/>
    </xf>
    <xf numFmtId="0" fontId="4" fillId="0" borderId="21" xfId="70" applyFont="1" applyBorder="1">
      <alignment/>
      <protection/>
    </xf>
    <xf numFmtId="0" fontId="4" fillId="34" borderId="22" xfId="70" applyFont="1" applyFill="1" applyBorder="1">
      <alignment/>
      <protection/>
    </xf>
    <xf numFmtId="0" fontId="4" fillId="34" borderId="21" xfId="70" applyFont="1" applyFill="1" applyBorder="1">
      <alignment/>
      <protection/>
    </xf>
    <xf numFmtId="0" fontId="4" fillId="0" borderId="23" xfId="70" applyFont="1" applyBorder="1">
      <alignment/>
      <protection/>
    </xf>
    <xf numFmtId="0" fontId="4" fillId="0" borderId="0" xfId="70" applyFont="1" applyBorder="1">
      <alignment/>
      <protection/>
    </xf>
    <xf numFmtId="0" fontId="4" fillId="34" borderId="0" xfId="70" applyFont="1" applyFill="1" applyBorder="1">
      <alignment/>
      <protection/>
    </xf>
    <xf numFmtId="49" fontId="4" fillId="0" borderId="23" xfId="51" applyNumberFormat="1" applyFont="1" applyBorder="1">
      <alignment/>
      <protection/>
    </xf>
    <xf numFmtId="49" fontId="4" fillId="0" borderId="0" xfId="51" applyNumberFormat="1" applyFont="1" applyBorder="1">
      <alignment/>
      <protection/>
    </xf>
    <xf numFmtId="49" fontId="4" fillId="34" borderId="0" xfId="51" applyNumberFormat="1" applyFont="1" applyFill="1" applyBorder="1">
      <alignment/>
      <protection/>
    </xf>
    <xf numFmtId="49" fontId="4" fillId="0" borderId="0" xfId="51" applyNumberFormat="1" applyFont="1" applyBorder="1" applyAlignment="1">
      <alignment horizontal="left"/>
      <protection/>
    </xf>
    <xf numFmtId="0" fontId="4" fillId="0" borderId="0" xfId="51" applyFont="1" applyBorder="1">
      <alignment/>
      <protection/>
    </xf>
    <xf numFmtId="49" fontId="4" fillId="34" borderId="23" xfId="106" applyNumberFormat="1" applyFont="1" applyFill="1" applyBorder="1">
      <alignment/>
      <protection/>
    </xf>
    <xf numFmtId="49" fontId="4" fillId="34" borderId="0" xfId="106" applyNumberFormat="1" applyFont="1" applyFill="1" applyBorder="1">
      <alignment/>
      <protection/>
    </xf>
    <xf numFmtId="49" fontId="4" fillId="34" borderId="0" xfId="106" applyNumberFormat="1" applyFont="1" applyFill="1" applyBorder="1" applyAlignment="1">
      <alignment horizontal="left"/>
      <protection/>
    </xf>
    <xf numFmtId="0" fontId="4" fillId="34" borderId="0" xfId="106" applyFont="1" applyFill="1" applyBorder="1">
      <alignment/>
      <protection/>
    </xf>
    <xf numFmtId="0" fontId="4" fillId="34" borderId="0" xfId="106" applyFont="1" applyFill="1" applyBorder="1" applyAlignment="1">
      <alignment horizontal="left"/>
      <protection/>
    </xf>
    <xf numFmtId="0" fontId="4" fillId="34" borderId="10" xfId="106" applyFont="1" applyFill="1" applyBorder="1">
      <alignment/>
      <protection/>
    </xf>
    <xf numFmtId="0" fontId="4" fillId="34" borderId="10" xfId="106" applyFont="1" applyFill="1" applyBorder="1" applyAlignment="1">
      <alignment horizontal="left"/>
      <protection/>
    </xf>
    <xf numFmtId="0" fontId="5" fillId="0" borderId="0" xfId="83" applyFont="1">
      <alignment/>
      <protection/>
    </xf>
    <xf numFmtId="0" fontId="1" fillId="0" borderId="0" xfId="83" applyFont="1" applyBorder="1">
      <alignment/>
      <protection/>
    </xf>
    <xf numFmtId="0" fontId="1" fillId="0" borderId="0" xfId="83" applyFont="1" applyBorder="1" applyAlignment="1">
      <alignment horizontal="center"/>
      <protection/>
    </xf>
    <xf numFmtId="49" fontId="1" fillId="0" borderId="0" xfId="83" applyNumberFormat="1" applyFont="1" applyBorder="1" applyAlignment="1">
      <alignment horizontal="center"/>
      <protection/>
    </xf>
    <xf numFmtId="0" fontId="5" fillId="0" borderId="10" xfId="83" applyFont="1" applyBorder="1">
      <alignment/>
      <protection/>
    </xf>
    <xf numFmtId="3" fontId="1" fillId="0" borderId="0" xfId="83" applyNumberFormat="1" applyFont="1" applyBorder="1">
      <alignment/>
      <protection/>
    </xf>
    <xf numFmtId="3" fontId="5" fillId="0" borderId="10" xfId="83" applyNumberFormat="1" applyFont="1" applyBorder="1">
      <alignment/>
      <protection/>
    </xf>
    <xf numFmtId="3" fontId="4" fillId="0" borderId="10" xfId="106" applyNumberFormat="1" applyFont="1" applyFill="1" applyBorder="1">
      <alignment/>
      <protection/>
    </xf>
    <xf numFmtId="0" fontId="4" fillId="0" borderId="24" xfId="70" applyFont="1" applyBorder="1" applyAlignment="1">
      <alignment horizontal="center"/>
      <protection/>
    </xf>
    <xf numFmtId="49" fontId="46" fillId="35" borderId="23" xfId="51" applyNumberFormat="1" applyFont="1" applyFill="1" applyBorder="1">
      <alignment/>
      <protection/>
    </xf>
    <xf numFmtId="49" fontId="46" fillId="35" borderId="0" xfId="51" applyNumberFormat="1" applyFont="1" applyFill="1" applyBorder="1">
      <alignment/>
      <protection/>
    </xf>
    <xf numFmtId="49" fontId="46" fillId="35" borderId="0" xfId="51" applyNumberFormat="1" applyFont="1" applyFill="1" applyBorder="1" applyAlignment="1">
      <alignment horizontal="left"/>
      <protection/>
    </xf>
    <xf numFmtId="0" fontId="46" fillId="35" borderId="0" xfId="51" applyFont="1" applyFill="1" applyBorder="1">
      <alignment/>
      <protection/>
    </xf>
    <xf numFmtId="49" fontId="46" fillId="36" borderId="23" xfId="106" applyNumberFormat="1" applyFont="1" applyFill="1" applyBorder="1">
      <alignment/>
      <protection/>
    </xf>
    <xf numFmtId="49" fontId="46" fillId="36" borderId="0" xfId="106" applyNumberFormat="1" applyFont="1" applyFill="1" applyBorder="1">
      <alignment/>
      <protection/>
    </xf>
    <xf numFmtId="49" fontId="46" fillId="36" borderId="0" xfId="106" applyNumberFormat="1" applyFont="1" applyFill="1" applyBorder="1" applyAlignment="1">
      <alignment horizontal="left"/>
      <protection/>
    </xf>
    <xf numFmtId="0" fontId="46" fillId="36" borderId="0" xfId="106" applyFont="1" applyFill="1" applyBorder="1">
      <alignment/>
      <protection/>
    </xf>
    <xf numFmtId="0" fontId="46" fillId="37" borderId="23" xfId="106" applyFont="1" applyFill="1" applyBorder="1">
      <alignment/>
      <protection/>
    </xf>
    <xf numFmtId="0" fontId="46" fillId="37" borderId="0" xfId="106" applyFont="1" applyFill="1" applyBorder="1">
      <alignment/>
      <protection/>
    </xf>
    <xf numFmtId="0" fontId="46" fillId="37" borderId="0" xfId="106" applyFont="1" applyFill="1" applyBorder="1" applyAlignment="1">
      <alignment horizontal="left"/>
      <protection/>
    </xf>
    <xf numFmtId="0" fontId="4" fillId="38" borderId="23" xfId="106" applyFont="1" applyFill="1" applyBorder="1">
      <alignment/>
      <protection/>
    </xf>
    <xf numFmtId="0" fontId="4" fillId="38" borderId="0" xfId="106" applyFont="1" applyFill="1" applyBorder="1">
      <alignment/>
      <protection/>
    </xf>
    <xf numFmtId="0" fontId="4" fillId="38" borderId="0" xfId="106" applyFont="1" applyFill="1" applyBorder="1" applyAlignment="1">
      <alignment horizontal="left"/>
      <protection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67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5" fillId="0" borderId="0" xfId="83" applyFont="1" applyFill="1">
      <alignment/>
      <protection/>
    </xf>
    <xf numFmtId="3" fontId="4" fillId="0" borderId="0" xfId="106" applyNumberFormat="1" applyFont="1" applyFill="1" applyBorder="1">
      <alignment/>
      <protection/>
    </xf>
    <xf numFmtId="3" fontId="4" fillId="0" borderId="0" xfId="51" applyNumberFormat="1" applyFont="1" applyFill="1" applyBorder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6" fillId="0" borderId="0" xfId="106" applyNumberFormat="1" applyFont="1" applyFill="1" applyBorder="1">
      <alignment/>
      <protection/>
    </xf>
    <xf numFmtId="0" fontId="4" fillId="0" borderId="0" xfId="51" applyFont="1" applyFill="1" applyBorder="1">
      <alignment/>
      <protection/>
    </xf>
    <xf numFmtId="0" fontId="4" fillId="0" borderId="0" xfId="106" applyFont="1" applyFill="1" applyBorder="1">
      <alignment/>
      <protection/>
    </xf>
    <xf numFmtId="0" fontId="4" fillId="0" borderId="23" xfId="106" applyFont="1" applyFill="1" applyBorder="1">
      <alignment/>
      <protection/>
    </xf>
    <xf numFmtId="0" fontId="46" fillId="0" borderId="0" xfId="106" applyFont="1" applyFill="1" applyBorder="1">
      <alignment/>
      <protection/>
    </xf>
    <xf numFmtId="0" fontId="4" fillId="0" borderId="0" xfId="51" applyFont="1" applyFill="1" applyBorder="1" applyAlignment="1">
      <alignment horizontal="left"/>
      <protection/>
    </xf>
    <xf numFmtId="0" fontId="5" fillId="0" borderId="0" xfId="102" applyFont="1" applyFill="1" applyBorder="1">
      <alignment/>
      <protection/>
    </xf>
    <xf numFmtId="49" fontId="4" fillId="0" borderId="0" xfId="51" applyNumberFormat="1" applyFont="1" applyFill="1" applyBorder="1">
      <alignment/>
      <protection/>
    </xf>
    <xf numFmtId="49" fontId="4" fillId="0" borderId="0" xfId="51" applyNumberFormat="1" applyFont="1" applyFill="1" applyBorder="1" applyAlignment="1">
      <alignment horizontal="left"/>
      <protection/>
    </xf>
    <xf numFmtId="0" fontId="7" fillId="0" borderId="0" xfId="0" applyFont="1" applyFill="1" applyAlignment="1">
      <alignment horizontal="center"/>
    </xf>
    <xf numFmtId="164" fontId="46" fillId="36" borderId="25" xfId="106" applyNumberFormat="1" applyFont="1" applyFill="1" applyBorder="1">
      <alignment/>
      <protection/>
    </xf>
    <xf numFmtId="164" fontId="4" fillId="34" borderId="25" xfId="106" applyNumberFormat="1" applyFont="1" applyFill="1" applyBorder="1">
      <alignment/>
      <protection/>
    </xf>
    <xf numFmtId="0" fontId="4" fillId="0" borderId="24" xfId="70" applyFont="1" applyBorder="1">
      <alignment/>
      <protection/>
    </xf>
    <xf numFmtId="0" fontId="4" fillId="0" borderId="18" xfId="70" applyFont="1" applyBorder="1" applyAlignment="1">
      <alignment horizontal="center"/>
      <protection/>
    </xf>
    <xf numFmtId="0" fontId="4" fillId="0" borderId="0" xfId="70" applyFont="1" applyBorder="1" applyAlignment="1">
      <alignment horizontal="center"/>
      <protection/>
    </xf>
    <xf numFmtId="3" fontId="4" fillId="0" borderId="0" xfId="51" applyNumberFormat="1" applyFont="1" applyBorder="1">
      <alignment/>
      <protection/>
    </xf>
    <xf numFmtId="3" fontId="4" fillId="34" borderId="0" xfId="106" applyNumberFormat="1" applyFont="1" applyFill="1" applyBorder="1">
      <alignment/>
      <protection/>
    </xf>
    <xf numFmtId="49" fontId="4" fillId="0" borderId="21" xfId="70" applyNumberFormat="1" applyFont="1" applyBorder="1" applyAlignment="1">
      <alignment horizontal="center"/>
      <protection/>
    </xf>
    <xf numFmtId="3" fontId="46" fillId="35" borderId="0" xfId="51" applyNumberFormat="1" applyFont="1" applyFill="1" applyBorder="1">
      <alignment/>
      <protection/>
    </xf>
    <xf numFmtId="3" fontId="46" fillId="37" borderId="0" xfId="106" applyNumberFormat="1" applyFont="1" applyFill="1" applyBorder="1">
      <alignment/>
      <protection/>
    </xf>
    <xf numFmtId="0" fontId="4" fillId="33" borderId="10" xfId="106" applyFont="1" applyFill="1" applyBorder="1" applyAlignment="1">
      <alignment horizontal="left"/>
      <protection/>
    </xf>
    <xf numFmtId="164" fontId="1" fillId="0" borderId="0" xfId="0" applyNumberFormat="1" applyFont="1" applyFill="1" applyAlignment="1">
      <alignment/>
    </xf>
    <xf numFmtId="164" fontId="4" fillId="0" borderId="26" xfId="70" applyNumberFormat="1" applyFont="1" applyBorder="1" applyAlignment="1">
      <alignment horizontal="center"/>
      <protection/>
    </xf>
    <xf numFmtId="164" fontId="4" fillId="0" borderId="27" xfId="70" applyNumberFormat="1" applyFont="1" applyBorder="1" applyAlignment="1">
      <alignment horizontal="center"/>
      <protection/>
    </xf>
    <xf numFmtId="164" fontId="4" fillId="0" borderId="25" xfId="70" applyNumberFormat="1" applyFont="1" applyBorder="1" applyAlignment="1">
      <alignment horizontal="center"/>
      <protection/>
    </xf>
    <xf numFmtId="164" fontId="46" fillId="35" borderId="25" xfId="51" applyNumberFormat="1" applyFont="1" applyFill="1" applyBorder="1">
      <alignment/>
      <protection/>
    </xf>
    <xf numFmtId="164" fontId="4" fillId="0" borderId="25" xfId="51" applyNumberFormat="1" applyFont="1" applyBorder="1">
      <alignment/>
      <protection/>
    </xf>
    <xf numFmtId="164" fontId="4" fillId="34" borderId="28" xfId="106" applyNumberFormat="1" applyFont="1" applyFill="1" applyBorder="1">
      <alignment/>
      <protection/>
    </xf>
    <xf numFmtId="164" fontId="4" fillId="0" borderId="25" xfId="106" applyNumberFormat="1" applyFont="1" applyFill="1" applyBorder="1">
      <alignment/>
      <protection/>
    </xf>
    <xf numFmtId="164" fontId="4" fillId="0" borderId="28" xfId="106" applyNumberFormat="1" applyFont="1" applyFill="1" applyBorder="1">
      <alignment/>
      <protection/>
    </xf>
    <xf numFmtId="164" fontId="7" fillId="0" borderId="0" xfId="0" applyNumberFormat="1" applyFont="1" applyFill="1" applyAlignment="1">
      <alignment horizontal="center"/>
    </xf>
    <xf numFmtId="164" fontId="5" fillId="0" borderId="0" xfId="102" applyNumberFormat="1" applyFont="1" applyFill="1" applyBorder="1">
      <alignment/>
      <protection/>
    </xf>
    <xf numFmtId="164" fontId="4" fillId="0" borderId="0" xfId="51" applyNumberFormat="1" applyFont="1" applyFill="1" applyBorder="1">
      <alignment/>
      <protection/>
    </xf>
    <xf numFmtId="164" fontId="3" fillId="0" borderId="0" xfId="0" applyNumberFormat="1" applyFont="1" applyFill="1" applyBorder="1" applyAlignment="1">
      <alignment/>
    </xf>
    <xf numFmtId="164" fontId="4" fillId="33" borderId="10" xfId="106" applyNumberFormat="1" applyFont="1" applyFill="1" applyBorder="1">
      <alignment/>
      <protection/>
    </xf>
    <xf numFmtId="49" fontId="4" fillId="0" borderId="29" xfId="70" applyNumberFormat="1" applyFont="1" applyBorder="1" applyAlignment="1">
      <alignment horizontal="center"/>
      <protection/>
    </xf>
    <xf numFmtId="164" fontId="46" fillId="36" borderId="0" xfId="106" applyNumberFormat="1" applyFont="1" applyFill="1" applyBorder="1">
      <alignment/>
      <protection/>
    </xf>
    <xf numFmtId="164" fontId="4" fillId="34" borderId="30" xfId="106" applyNumberFormat="1" applyFont="1" applyFill="1" applyBorder="1">
      <alignment/>
      <protection/>
    </xf>
    <xf numFmtId="164" fontId="4" fillId="0" borderId="0" xfId="106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3" fontId="4" fillId="33" borderId="10" xfId="106" applyNumberFormat="1" applyFont="1" applyFill="1" applyBorder="1">
      <alignment/>
      <protection/>
    </xf>
    <xf numFmtId="164" fontId="4" fillId="33" borderId="10" xfId="106" applyNumberFormat="1" applyFont="1" applyFill="1" applyBorder="1">
      <alignment/>
      <protection/>
    </xf>
    <xf numFmtId="3" fontId="4" fillId="33" borderId="28" xfId="106" applyNumberFormat="1" applyFont="1" applyFill="1" applyBorder="1">
      <alignment/>
      <protection/>
    </xf>
    <xf numFmtId="0" fontId="46" fillId="37" borderId="23" xfId="106" applyFont="1" applyFill="1" applyBorder="1">
      <alignment/>
      <protection/>
    </xf>
    <xf numFmtId="0" fontId="46" fillId="37" borderId="0" xfId="106" applyFont="1" applyFill="1" applyBorder="1">
      <alignment/>
      <protection/>
    </xf>
    <xf numFmtId="0" fontId="46" fillId="37" borderId="0" xfId="106" applyFont="1" applyFill="1" applyBorder="1" applyAlignment="1">
      <alignment horizontal="left"/>
      <protection/>
    </xf>
    <xf numFmtId="0" fontId="4" fillId="38" borderId="23" xfId="106" applyFont="1" applyFill="1" applyBorder="1">
      <alignment/>
      <protection/>
    </xf>
    <xf numFmtId="0" fontId="4" fillId="38" borderId="0" xfId="106" applyFont="1" applyFill="1" applyBorder="1">
      <alignment/>
      <protection/>
    </xf>
    <xf numFmtId="0" fontId="4" fillId="38" borderId="0" xfId="106" applyFont="1" applyFill="1" applyBorder="1" applyAlignment="1">
      <alignment horizontal="left"/>
      <protection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3" fontId="46" fillId="0" borderId="0" xfId="106" applyNumberFormat="1" applyFont="1" applyFill="1" applyBorder="1">
      <alignment/>
      <protection/>
    </xf>
    <xf numFmtId="3" fontId="46" fillId="36" borderId="0" xfId="106" applyNumberFormat="1" applyFont="1" applyFill="1" applyBorder="1">
      <alignment/>
      <protection/>
    </xf>
    <xf numFmtId="3" fontId="46" fillId="37" borderId="0" xfId="106" applyNumberFormat="1" applyFont="1" applyFill="1" applyBorder="1">
      <alignment/>
      <protection/>
    </xf>
    <xf numFmtId="3" fontId="4" fillId="38" borderId="0" xfId="106" applyNumberFormat="1" applyFont="1" applyFill="1" applyBorder="1">
      <alignment/>
      <protection/>
    </xf>
    <xf numFmtId="164" fontId="4" fillId="38" borderId="0" xfId="106" applyNumberFormat="1" applyFont="1" applyFill="1" applyBorder="1">
      <alignment/>
      <protection/>
    </xf>
    <xf numFmtId="0" fontId="4" fillId="0" borderId="0" xfId="106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4" fillId="0" borderId="10" xfId="106" applyFont="1" applyFill="1" applyBorder="1">
      <alignment/>
      <protection/>
    </xf>
    <xf numFmtId="0" fontId="4" fillId="0" borderId="10" xfId="106" applyFont="1" applyFill="1" applyBorder="1" applyAlignment="1">
      <alignment horizontal="left"/>
      <protection/>
    </xf>
    <xf numFmtId="164" fontId="4" fillId="0" borderId="30" xfId="106" applyNumberFormat="1" applyFont="1" applyFill="1" applyBorder="1">
      <alignment/>
      <protection/>
    </xf>
    <xf numFmtId="164" fontId="4" fillId="0" borderId="10" xfId="106" applyNumberFormat="1" applyFont="1" applyFill="1" applyBorder="1">
      <alignment/>
      <protection/>
    </xf>
    <xf numFmtId="0" fontId="4" fillId="0" borderId="31" xfId="106" applyFont="1" applyFill="1" applyBorder="1">
      <alignment/>
      <protection/>
    </xf>
    <xf numFmtId="0" fontId="4" fillId="0" borderId="31" xfId="106" applyFont="1" applyFill="1" applyBorder="1" applyAlignment="1">
      <alignment horizontal="left"/>
      <protection/>
    </xf>
    <xf numFmtId="3" fontId="4" fillId="0" borderId="31" xfId="106" applyNumberFormat="1" applyFont="1" applyFill="1" applyBorder="1">
      <alignment/>
      <protection/>
    </xf>
    <xf numFmtId="164" fontId="4" fillId="0" borderId="32" xfId="106" applyNumberFormat="1" applyFont="1" applyFill="1" applyBorder="1">
      <alignment/>
      <protection/>
    </xf>
    <xf numFmtId="164" fontId="4" fillId="0" borderId="33" xfId="106" applyNumberFormat="1" applyFont="1" applyFill="1" applyBorder="1">
      <alignment/>
      <protection/>
    </xf>
    <xf numFmtId="0" fontId="0" fillId="0" borderId="0" xfId="0" applyFill="1" applyBorder="1" applyAlignment="1">
      <alignment/>
    </xf>
    <xf numFmtId="0" fontId="5" fillId="0" borderId="0" xfId="83" applyFont="1" applyFill="1" applyBorder="1">
      <alignment/>
      <protection/>
    </xf>
    <xf numFmtId="49" fontId="5" fillId="0" borderId="0" xfId="83" applyNumberFormat="1" applyFont="1" applyFill="1" applyBorder="1">
      <alignment/>
      <protection/>
    </xf>
    <xf numFmtId="3" fontId="5" fillId="0" borderId="0" xfId="51" applyNumberFormat="1" applyFont="1" applyFill="1" applyBorder="1">
      <alignment/>
      <protection/>
    </xf>
    <xf numFmtId="3" fontId="5" fillId="0" borderId="0" xfId="67" applyNumberFormat="1" applyFont="1" applyFill="1" applyBorder="1">
      <alignment/>
      <protection/>
    </xf>
    <xf numFmtId="3" fontId="5" fillId="0" borderId="0" xfId="83" applyNumberFormat="1" applyFont="1" applyFill="1" applyBorder="1">
      <alignment/>
      <protection/>
    </xf>
    <xf numFmtId="3" fontId="7" fillId="0" borderId="0" xfId="0" applyNumberFormat="1" applyFont="1" applyFill="1" applyBorder="1" applyAlignment="1">
      <alignment horizontal="center"/>
    </xf>
    <xf numFmtId="0" fontId="5" fillId="0" borderId="0" xfId="133" applyFont="1" applyFill="1">
      <alignment/>
      <protection/>
    </xf>
    <xf numFmtId="3" fontId="5" fillId="0" borderId="0" xfId="102" applyNumberFormat="1" applyFont="1" applyFill="1" applyBorder="1">
      <alignment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133" applyFont="1">
      <alignment/>
      <protection/>
    </xf>
    <xf numFmtId="3" fontId="8" fillId="0" borderId="0" xfId="133" applyNumberFormat="1" applyFont="1">
      <alignment/>
      <protection/>
    </xf>
    <xf numFmtId="0" fontId="0" fillId="0" borderId="0" xfId="133">
      <alignment/>
      <protection/>
    </xf>
    <xf numFmtId="0" fontId="8" fillId="0" borderId="0" xfId="0" applyFont="1" applyFill="1" applyBorder="1" applyAlignment="1">
      <alignment/>
    </xf>
    <xf numFmtId="0" fontId="8" fillId="0" borderId="0" xfId="133" applyFont="1" applyFill="1">
      <alignment/>
      <protection/>
    </xf>
    <xf numFmtId="3" fontId="8" fillId="0" borderId="0" xfId="133" applyNumberFormat="1" applyFont="1" applyFill="1">
      <alignment/>
      <protection/>
    </xf>
    <xf numFmtId="3" fontId="4" fillId="0" borderId="0" xfId="52" applyNumberFormat="1" applyFont="1" applyFill="1" applyBorder="1">
      <alignment/>
      <protection/>
    </xf>
    <xf numFmtId="3" fontId="4" fillId="0" borderId="0" xfId="67" applyNumberFormat="1" applyFont="1" applyFill="1" applyBorder="1">
      <alignment/>
      <protection/>
    </xf>
    <xf numFmtId="0" fontId="7" fillId="0" borderId="0" xfId="0" applyFont="1" applyFill="1" applyBorder="1" applyAlignment="1">
      <alignment horizontal="center"/>
    </xf>
    <xf numFmtId="164" fontId="46" fillId="0" borderId="0" xfId="106" applyNumberFormat="1" applyFont="1" applyFill="1" applyBorder="1">
      <alignment/>
      <protection/>
    </xf>
    <xf numFmtId="0" fontId="4" fillId="0" borderId="24" xfId="70" applyFont="1" applyFill="1" applyBorder="1" applyAlignment="1">
      <alignment horizontal="center"/>
      <protection/>
    </xf>
    <xf numFmtId="0" fontId="4" fillId="0" borderId="18" xfId="70" applyFont="1" applyFill="1" applyBorder="1" applyAlignment="1">
      <alignment horizontal="center"/>
      <protection/>
    </xf>
    <xf numFmtId="49" fontId="4" fillId="0" borderId="21" xfId="70" applyNumberFormat="1" applyFont="1" applyFill="1" applyBorder="1" applyAlignment="1">
      <alignment horizontal="center"/>
      <protection/>
    </xf>
    <xf numFmtId="0" fontId="4" fillId="0" borderId="0" xfId="70" applyFont="1" applyFill="1" applyBorder="1" applyAlignment="1">
      <alignment horizontal="center"/>
      <protection/>
    </xf>
    <xf numFmtId="49" fontId="4" fillId="0" borderId="10" xfId="70" applyNumberFormat="1" applyFont="1" applyFill="1" applyBorder="1" applyAlignment="1">
      <alignment horizontal="center"/>
      <protection/>
    </xf>
    <xf numFmtId="3" fontId="5" fillId="0" borderId="10" xfId="83" applyNumberFormat="1" applyFont="1" applyFill="1" applyBorder="1">
      <alignment/>
      <protection/>
    </xf>
    <xf numFmtId="167" fontId="1" fillId="0" borderId="0" xfId="0" applyNumberFormat="1" applyFont="1" applyFill="1" applyAlignment="1">
      <alignment horizontal="center"/>
    </xf>
    <xf numFmtId="164" fontId="46" fillId="37" borderId="0" xfId="106" applyNumberFormat="1" applyFont="1" applyFill="1" applyBorder="1">
      <alignment/>
      <protection/>
    </xf>
    <xf numFmtId="164" fontId="46" fillId="37" borderId="25" xfId="106" applyNumberFormat="1" applyFont="1" applyFill="1" applyBorder="1">
      <alignment/>
      <protection/>
    </xf>
    <xf numFmtId="0" fontId="4" fillId="33" borderId="34" xfId="106" applyFont="1" applyFill="1" applyBorder="1">
      <alignment/>
      <protection/>
    </xf>
    <xf numFmtId="0" fontId="4" fillId="33" borderId="35" xfId="106" applyFont="1" applyFill="1" applyBorder="1">
      <alignment/>
      <protection/>
    </xf>
    <xf numFmtId="0" fontId="4" fillId="33" borderId="36" xfId="106" applyFont="1" applyFill="1" applyBorder="1">
      <alignment/>
      <protection/>
    </xf>
    <xf numFmtId="0" fontId="4" fillId="33" borderId="36" xfId="106" applyFont="1" applyFill="1" applyBorder="1" applyAlignment="1">
      <alignment horizontal="left"/>
      <protection/>
    </xf>
    <xf numFmtId="3" fontId="4" fillId="33" borderId="36" xfId="106" applyNumberFormat="1" applyFont="1" applyFill="1" applyBorder="1">
      <alignment/>
      <protection/>
    </xf>
    <xf numFmtId="164" fontId="4" fillId="33" borderId="37" xfId="106" applyNumberFormat="1" applyFont="1" applyFill="1" applyBorder="1">
      <alignment/>
      <protection/>
    </xf>
    <xf numFmtId="164" fontId="4" fillId="33" borderId="38" xfId="106" applyNumberFormat="1" applyFont="1" applyFill="1" applyBorder="1">
      <alignment/>
      <protection/>
    </xf>
    <xf numFmtId="3" fontId="4" fillId="33" borderId="0" xfId="106" applyNumberFormat="1" applyFont="1" applyFill="1" applyBorder="1">
      <alignment/>
      <protection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3" fontId="5" fillId="33" borderId="10" xfId="83" applyNumberFormat="1" applyFont="1" applyFill="1" applyBorder="1">
      <alignment/>
      <protection/>
    </xf>
    <xf numFmtId="0" fontId="4" fillId="33" borderId="23" xfId="106" applyFont="1" applyFill="1" applyBorder="1">
      <alignment/>
      <protection/>
    </xf>
    <xf numFmtId="0" fontId="4" fillId="33" borderId="0" xfId="106" applyFont="1" applyFill="1" applyBorder="1">
      <alignment/>
      <protection/>
    </xf>
    <xf numFmtId="0" fontId="4" fillId="33" borderId="10" xfId="106" applyFont="1" applyFill="1" applyBorder="1">
      <alignment/>
      <protection/>
    </xf>
    <xf numFmtId="164" fontId="4" fillId="33" borderId="30" xfId="106" applyNumberFormat="1" applyFont="1" applyFill="1" applyBorder="1">
      <alignment/>
      <protection/>
    </xf>
    <xf numFmtId="164" fontId="4" fillId="33" borderId="28" xfId="106" applyNumberFormat="1" applyFont="1" applyFill="1" applyBorder="1">
      <alignment/>
      <protection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5" fillId="0" borderId="0" xfId="133" applyFont="1" applyAlignment="1">
      <alignment horizontal="center"/>
      <protection/>
    </xf>
  </cellXfs>
  <cellStyles count="13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2 10" xfId="51"/>
    <cellStyle name="Obično 2 11" xfId="52"/>
    <cellStyle name="Obično 2 2" xfId="53"/>
    <cellStyle name="Obično 2 2 2" xfId="54"/>
    <cellStyle name="Obično 2 3" xfId="55"/>
    <cellStyle name="Obično 2 3 2" xfId="56"/>
    <cellStyle name="Obično 2 4" xfId="57"/>
    <cellStyle name="Obično 2 4 2" xfId="58"/>
    <cellStyle name="Obično 2 5" xfId="59"/>
    <cellStyle name="Obično 2 5 2" xfId="60"/>
    <cellStyle name="Obično 2 6" xfId="61"/>
    <cellStyle name="Obično 2 6 2" xfId="62"/>
    <cellStyle name="Obično 2 7" xfId="63"/>
    <cellStyle name="Obično 2 7 2" xfId="64"/>
    <cellStyle name="Obično 2 8" xfId="65"/>
    <cellStyle name="Obično 2 8 2" xfId="66"/>
    <cellStyle name="Obično 2 9" xfId="67"/>
    <cellStyle name="Obično 2 9 2" xfId="68"/>
    <cellStyle name="Obično 3" xfId="69"/>
    <cellStyle name="Obično 3 2" xfId="70"/>
    <cellStyle name="Obično 3 2 2" xfId="71"/>
    <cellStyle name="Obično 3 3" xfId="72"/>
    <cellStyle name="Obično 3 3 2" xfId="73"/>
    <cellStyle name="Obično 3 4" xfId="74"/>
    <cellStyle name="Obično 3 4 2" xfId="75"/>
    <cellStyle name="Obično 3 5" xfId="76"/>
    <cellStyle name="Obično 3 5 2" xfId="77"/>
    <cellStyle name="Obično 3 6" xfId="78"/>
    <cellStyle name="Obično 3 6 2" xfId="79"/>
    <cellStyle name="Obično 3 7" xfId="80"/>
    <cellStyle name="Obično 3 8" xfId="81"/>
    <cellStyle name="Obično 4" xfId="82"/>
    <cellStyle name="Obično 4 10" xfId="83"/>
    <cellStyle name="Obično 4 11" xfId="84"/>
    <cellStyle name="Obično 4 2" xfId="85"/>
    <cellStyle name="Obično 4 2 2" xfId="86"/>
    <cellStyle name="Obično 4 3" xfId="87"/>
    <cellStyle name="Obično 4 3 2" xfId="88"/>
    <cellStyle name="Obično 4 4" xfId="89"/>
    <cellStyle name="Obično 4 4 2" xfId="90"/>
    <cellStyle name="Obično 4 4 3" xfId="91"/>
    <cellStyle name="Obično 4 4 4" xfId="92"/>
    <cellStyle name="Obično 4 5" xfId="93"/>
    <cellStyle name="Obično 4 6" xfId="94"/>
    <cellStyle name="Obično 4 6 2" xfId="95"/>
    <cellStyle name="Obično 4 6 2 2" xfId="96"/>
    <cellStyle name="Obično 4 6 2 3" xfId="97"/>
    <cellStyle name="Obično 4 6 3" xfId="98"/>
    <cellStyle name="Obično 4 7" xfId="99"/>
    <cellStyle name="Obično 4 8" xfId="100"/>
    <cellStyle name="Obično 4 8 2" xfId="101"/>
    <cellStyle name="Obično 4 8 3" xfId="102"/>
    <cellStyle name="Obično 4 9" xfId="103"/>
    <cellStyle name="Obično 5" xfId="104"/>
    <cellStyle name="Obično 5 2" xfId="105"/>
    <cellStyle name="Obično 5 2 2" xfId="106"/>
    <cellStyle name="Obično 5 2 2 2" xfId="107"/>
    <cellStyle name="Obično 5 2 2 3" xfId="108"/>
    <cellStyle name="Obično 5 2 3" xfId="109"/>
    <cellStyle name="Obično 5 2 3 2" xfId="110"/>
    <cellStyle name="Obično 5 2 4" xfId="111"/>
    <cellStyle name="Obično 5 2 5" xfId="112"/>
    <cellStyle name="Obično 5 3" xfId="113"/>
    <cellStyle name="Obično 5 3 2" xfId="114"/>
    <cellStyle name="Obično 5 3 3" xfId="115"/>
    <cellStyle name="Obično 5 3 4" xfId="116"/>
    <cellStyle name="Obično 5 4" xfId="117"/>
    <cellStyle name="Obično 5 4 2" xfId="118"/>
    <cellStyle name="Obično 5 4 2 2" xfId="119"/>
    <cellStyle name="Obično 5 4 3" xfId="120"/>
    <cellStyle name="Obično 5 4 4" xfId="121"/>
    <cellStyle name="Obično 5 5" xfId="122"/>
    <cellStyle name="Obično 5 5 2" xfId="123"/>
    <cellStyle name="Obično 5 5 3" xfId="124"/>
    <cellStyle name="Obično 5 6" xfId="125"/>
    <cellStyle name="Obično 5 6 2" xfId="126"/>
    <cellStyle name="Obično 5 6 3" xfId="127"/>
    <cellStyle name="Obično 5 7" xfId="128"/>
    <cellStyle name="Obično 5 8" xfId="129"/>
    <cellStyle name="Obično 6" xfId="130"/>
    <cellStyle name="Obično 6 2" xfId="131"/>
    <cellStyle name="Obično 7" xfId="132"/>
    <cellStyle name="Obično 7 2" xfId="133"/>
    <cellStyle name="Percent" xfId="134"/>
    <cellStyle name="Povezana ćelija" xfId="135"/>
    <cellStyle name="Provjera ćelije" xfId="136"/>
    <cellStyle name="Tekst objašnjenja" xfId="137"/>
    <cellStyle name="Tekst upozorenja" xfId="138"/>
    <cellStyle name="Ukupni zbroj" xfId="139"/>
    <cellStyle name="Unos" xfId="140"/>
    <cellStyle name="Currency" xfId="141"/>
    <cellStyle name="Currency [0]" xfId="142"/>
    <cellStyle name="Comma" xfId="143"/>
    <cellStyle name="Comma [0]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12"/>
  <sheetViews>
    <sheetView tabSelected="1" zoomScale="70" zoomScaleNormal="70" zoomScalePageLayoutView="0" workbookViewId="0" topLeftCell="A31">
      <selection activeCell="E46" sqref="E46"/>
    </sheetView>
  </sheetViews>
  <sheetFormatPr defaultColWidth="9.140625" defaultRowHeight="12.75"/>
  <cols>
    <col min="1" max="1" width="5.28125" style="0" customWidth="1"/>
    <col min="2" max="2" width="3.8515625" style="0" customWidth="1"/>
    <col min="3" max="3" width="6.28125" style="0" customWidth="1"/>
    <col min="4" max="4" width="7.57421875" style="0" customWidth="1"/>
    <col min="5" max="5" width="5.421875" style="0" customWidth="1"/>
    <col min="6" max="6" width="7.00390625" style="0" customWidth="1"/>
    <col min="7" max="7" width="4.140625" style="0" customWidth="1"/>
    <col min="8" max="8" width="5.8515625" style="0" customWidth="1"/>
    <col min="9" max="9" width="38.140625" style="0" customWidth="1"/>
    <col min="10" max="10" width="13.7109375" style="0" customWidth="1"/>
    <col min="11" max="11" width="13.8515625" style="0" customWidth="1"/>
    <col min="12" max="12" width="13.57421875" style="126" customWidth="1"/>
    <col min="13" max="13" width="14.00390625" style="0" customWidth="1"/>
    <col min="14" max="14" width="13.8515625" style="0" customWidth="1"/>
    <col min="15" max="15" width="13.57421875" style="0" customWidth="1"/>
    <col min="16" max="16" width="7.8515625" style="0" customWidth="1"/>
    <col min="17" max="17" width="8.140625" style="0" customWidth="1"/>
    <col min="18" max="18" width="7.28125" style="0" customWidth="1"/>
    <col min="19" max="19" width="9.140625" style="126" customWidth="1"/>
    <col min="20" max="20" width="13.00390625" style="126" customWidth="1"/>
    <col min="21" max="21" width="9.140625" style="126" customWidth="1"/>
  </cols>
  <sheetData>
    <row r="1" spans="1:253" ht="18.75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107"/>
      <c r="O1" s="107"/>
      <c r="P1" s="57"/>
      <c r="Q1" s="57"/>
      <c r="R1" s="89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</row>
    <row r="2" spans="1:253" ht="18.75">
      <c r="A2" s="57" t="s">
        <v>30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107"/>
      <c r="O2" s="107"/>
      <c r="P2" s="57"/>
      <c r="Q2" s="57"/>
      <c r="R2" s="89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</row>
    <row r="3" spans="1:18" ht="18.75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165"/>
      <c r="K3" s="59"/>
      <c r="L3" s="59"/>
      <c r="M3" s="59"/>
      <c r="N3" s="59"/>
      <c r="O3" s="59"/>
      <c r="P3" s="59"/>
      <c r="Q3" s="59"/>
      <c r="R3" s="89"/>
    </row>
    <row r="4" spans="1:18" ht="18.75">
      <c r="A4" s="189" t="s">
        <v>125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1:18" ht="19.5" thickBot="1">
      <c r="A5" s="190" t="s">
        <v>103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</row>
    <row r="6" spans="1:253" ht="18.75">
      <c r="A6" s="7"/>
      <c r="B6" s="8"/>
      <c r="C6" s="9" t="s">
        <v>10</v>
      </c>
      <c r="D6" s="10"/>
      <c r="E6" s="8"/>
      <c r="F6" s="8"/>
      <c r="G6" s="8"/>
      <c r="H6" s="8"/>
      <c r="I6" s="8" t="s">
        <v>29</v>
      </c>
      <c r="J6" s="80"/>
      <c r="K6" s="42"/>
      <c r="L6" s="159"/>
      <c r="M6" s="42"/>
      <c r="N6" s="42"/>
      <c r="O6" s="42"/>
      <c r="P6" s="6" t="s">
        <v>81</v>
      </c>
      <c r="Q6" s="6" t="s">
        <v>81</v>
      </c>
      <c r="R6" s="90" t="s">
        <v>8</v>
      </c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</row>
    <row r="7" spans="1:253" ht="18.75">
      <c r="A7" s="11"/>
      <c r="B7" s="12"/>
      <c r="C7" s="13" t="s">
        <v>14</v>
      </c>
      <c r="D7" s="14"/>
      <c r="E7" s="12" t="s">
        <v>25</v>
      </c>
      <c r="F7" s="12" t="s">
        <v>27</v>
      </c>
      <c r="G7" s="12"/>
      <c r="H7" s="12"/>
      <c r="I7" s="12"/>
      <c r="J7" s="81" t="s">
        <v>55</v>
      </c>
      <c r="K7" s="81" t="s">
        <v>11</v>
      </c>
      <c r="L7" s="160" t="s">
        <v>106</v>
      </c>
      <c r="M7" s="81" t="s">
        <v>11</v>
      </c>
      <c r="N7" s="81" t="s">
        <v>11</v>
      </c>
      <c r="O7" s="81" t="s">
        <v>11</v>
      </c>
      <c r="P7" s="5" t="s">
        <v>65</v>
      </c>
      <c r="Q7" s="5" t="s">
        <v>82</v>
      </c>
      <c r="R7" s="91" t="s">
        <v>107</v>
      </c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</row>
    <row r="8" spans="1:253" ht="18.75">
      <c r="A8" s="15" t="s">
        <v>12</v>
      </c>
      <c r="B8" s="16" t="s">
        <v>14</v>
      </c>
      <c r="C8" s="17" t="s">
        <v>7</v>
      </c>
      <c r="D8" s="18" t="s">
        <v>15</v>
      </c>
      <c r="E8" s="16" t="s">
        <v>26</v>
      </c>
      <c r="F8" s="16" t="s">
        <v>28</v>
      </c>
      <c r="G8" s="16" t="s">
        <v>13</v>
      </c>
      <c r="H8" s="16" t="s">
        <v>0</v>
      </c>
      <c r="I8" s="16"/>
      <c r="J8" s="85" t="s">
        <v>41</v>
      </c>
      <c r="K8" s="85" t="s">
        <v>42</v>
      </c>
      <c r="L8" s="161" t="s">
        <v>42</v>
      </c>
      <c r="M8" s="85" t="s">
        <v>62</v>
      </c>
      <c r="N8" s="85" t="s">
        <v>76</v>
      </c>
      <c r="O8" s="85" t="s">
        <v>105</v>
      </c>
      <c r="P8" s="4" t="s">
        <v>42</v>
      </c>
      <c r="Q8" s="4" t="s">
        <v>62</v>
      </c>
      <c r="R8" s="103" t="s">
        <v>76</v>
      </c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</row>
    <row r="9" spans="1:253" ht="18.75">
      <c r="A9" s="19"/>
      <c r="B9" s="20"/>
      <c r="C9" s="21"/>
      <c r="D9" s="21"/>
      <c r="E9" s="20"/>
      <c r="F9" s="20"/>
      <c r="G9" s="20"/>
      <c r="H9" s="20"/>
      <c r="I9" s="20"/>
      <c r="J9" s="82"/>
      <c r="K9" s="82"/>
      <c r="L9" s="162"/>
      <c r="M9" s="82"/>
      <c r="N9" s="82"/>
      <c r="O9" s="82"/>
      <c r="P9" s="82"/>
      <c r="Q9" s="82"/>
      <c r="R9" s="92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</row>
    <row r="10" spans="1:253" ht="18.75">
      <c r="A10" s="43" t="s">
        <v>9</v>
      </c>
      <c r="B10" s="44"/>
      <c r="C10" s="44"/>
      <c r="D10" s="44"/>
      <c r="E10" s="44"/>
      <c r="F10" s="44"/>
      <c r="G10" s="44"/>
      <c r="H10" s="45"/>
      <c r="I10" s="46" t="s">
        <v>36</v>
      </c>
      <c r="J10" s="86"/>
      <c r="K10" s="86"/>
      <c r="L10" s="86"/>
      <c r="M10" s="86"/>
      <c r="N10" s="86"/>
      <c r="O10" s="86"/>
      <c r="P10" s="86"/>
      <c r="Q10" s="86"/>
      <c r="R10" s="93"/>
      <c r="S10" s="119"/>
      <c r="T10" s="119"/>
      <c r="U10" s="119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</row>
    <row r="11" spans="1:18" ht="18.75">
      <c r="A11" s="22"/>
      <c r="B11" s="23"/>
      <c r="C11" s="24"/>
      <c r="D11" s="24"/>
      <c r="E11" s="23"/>
      <c r="F11" s="23"/>
      <c r="G11" s="23"/>
      <c r="H11" s="25"/>
      <c r="I11" s="26"/>
      <c r="J11" s="83"/>
      <c r="K11" s="83"/>
      <c r="L11" s="64"/>
      <c r="M11" s="83"/>
      <c r="N11" s="83"/>
      <c r="O11" s="83"/>
      <c r="P11" s="83"/>
      <c r="Q11" s="83"/>
      <c r="R11" s="94"/>
    </row>
    <row r="12" spans="1:253" ht="18.75">
      <c r="A12" s="47"/>
      <c r="B12" s="48" t="s">
        <v>32</v>
      </c>
      <c r="C12" s="48"/>
      <c r="D12" s="48"/>
      <c r="E12" s="48"/>
      <c r="F12" s="48"/>
      <c r="G12" s="48"/>
      <c r="H12" s="49"/>
      <c r="I12" s="50" t="s">
        <v>19</v>
      </c>
      <c r="J12" s="121">
        <f aca="true" t="shared" si="0" ref="J12:O12">J14+J36</f>
        <v>22840352</v>
      </c>
      <c r="K12" s="121">
        <f t="shared" si="0"/>
        <v>14202145</v>
      </c>
      <c r="L12" s="121">
        <f t="shared" si="0"/>
        <v>38913741</v>
      </c>
      <c r="M12" s="121">
        <f t="shared" si="0"/>
        <v>28350000</v>
      </c>
      <c r="N12" s="121">
        <f t="shared" si="0"/>
        <v>12730000</v>
      </c>
      <c r="O12" s="121">
        <f t="shared" si="0"/>
        <v>12680000</v>
      </c>
      <c r="P12" s="104">
        <f>M12/L12*100</f>
        <v>72.85344269521659</v>
      </c>
      <c r="Q12" s="104">
        <f>N12/M12*100</f>
        <v>44.90299823633157</v>
      </c>
      <c r="R12" s="78">
        <f>O12/N12*100</f>
        <v>99.60722702278083</v>
      </c>
      <c r="S12" s="120"/>
      <c r="T12" s="120"/>
      <c r="U12" s="120"/>
      <c r="V12" s="68"/>
      <c r="W12" s="72"/>
      <c r="X12" s="72"/>
      <c r="Y12" s="72"/>
      <c r="Z12" s="72"/>
      <c r="AA12" s="72"/>
      <c r="AB12" s="72"/>
      <c r="AC12" s="72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</row>
    <row r="13" spans="1:253" ht="18.75">
      <c r="A13" s="27"/>
      <c r="B13" s="28"/>
      <c r="C13" s="28" t="s">
        <v>33</v>
      </c>
      <c r="D13" s="28"/>
      <c r="E13" s="28"/>
      <c r="F13" s="28"/>
      <c r="G13" s="28"/>
      <c r="H13" s="29"/>
      <c r="I13" s="30" t="s">
        <v>61</v>
      </c>
      <c r="J13" s="84"/>
      <c r="K13" s="84">
        <f aca="true" t="shared" si="1" ref="J13:O14">K14</f>
        <v>700000</v>
      </c>
      <c r="L13" s="63">
        <f t="shared" si="1"/>
        <v>700000</v>
      </c>
      <c r="M13" s="84">
        <f t="shared" si="1"/>
        <v>800000</v>
      </c>
      <c r="N13" s="84">
        <f t="shared" si="1"/>
        <v>900000</v>
      </c>
      <c r="O13" s="84">
        <f t="shared" si="1"/>
        <v>900000</v>
      </c>
      <c r="P13" s="2"/>
      <c r="Q13" s="2"/>
      <c r="R13" s="79"/>
      <c r="S13" s="63"/>
      <c r="T13" s="63"/>
      <c r="U13" s="63"/>
      <c r="V13" s="63"/>
      <c r="W13" s="70"/>
      <c r="X13" s="70"/>
      <c r="Y13" s="70"/>
      <c r="Z13" s="70"/>
      <c r="AA13" s="70"/>
      <c r="AB13" s="70"/>
      <c r="AC13" s="70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</row>
    <row r="14" spans="1:253" ht="18.75">
      <c r="A14" s="51"/>
      <c r="B14" s="52"/>
      <c r="C14" s="52"/>
      <c r="D14" s="52">
        <v>2501</v>
      </c>
      <c r="E14" s="52"/>
      <c r="F14" s="52"/>
      <c r="G14" s="52"/>
      <c r="H14" s="53"/>
      <c r="I14" s="52" t="s">
        <v>40</v>
      </c>
      <c r="J14" s="122">
        <f t="shared" si="1"/>
        <v>485033</v>
      </c>
      <c r="K14" s="122">
        <f t="shared" si="1"/>
        <v>700000</v>
      </c>
      <c r="L14" s="122">
        <f t="shared" si="1"/>
        <v>700000</v>
      </c>
      <c r="M14" s="122">
        <f>M15</f>
        <v>800000</v>
      </c>
      <c r="N14" s="122">
        <f>N15</f>
        <v>900000</v>
      </c>
      <c r="O14" s="87">
        <f t="shared" si="1"/>
        <v>900000</v>
      </c>
      <c r="P14" s="166">
        <f>M14/L14*100</f>
        <v>114.28571428571428</v>
      </c>
      <c r="Q14" s="166">
        <f>N14/M14*100</f>
        <v>112.5</v>
      </c>
      <c r="R14" s="167">
        <f>O14/N14*100</f>
        <v>100</v>
      </c>
      <c r="S14" s="120"/>
      <c r="T14" s="120"/>
      <c r="U14" s="120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</row>
    <row r="15" spans="1:253" ht="18.75">
      <c r="A15" s="71"/>
      <c r="B15" s="70"/>
      <c r="C15" s="70"/>
      <c r="D15" s="70"/>
      <c r="E15" s="70" t="s">
        <v>34</v>
      </c>
      <c r="F15" s="30"/>
      <c r="G15" s="30"/>
      <c r="H15" s="31"/>
      <c r="I15" s="30" t="s">
        <v>31</v>
      </c>
      <c r="J15" s="84">
        <f>J16+J17+J33+J34+J35</f>
        <v>485033</v>
      </c>
      <c r="K15" s="84">
        <f>K16+K17+K33+K34+K35</f>
        <v>700000</v>
      </c>
      <c r="L15" s="63">
        <f>L16+L17+L33+L34+L35</f>
        <v>700000</v>
      </c>
      <c r="M15" s="84">
        <f>M16+M17+M34+M35</f>
        <v>800000</v>
      </c>
      <c r="N15" s="84">
        <f>N16+N17+N33+N34+N35</f>
        <v>900000</v>
      </c>
      <c r="O15" s="84">
        <f>O16+O17+O33+O34+O35</f>
        <v>900000</v>
      </c>
      <c r="P15" s="2"/>
      <c r="Q15" s="2"/>
      <c r="R15" s="79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</row>
    <row r="16" spans="1:253" ht="18.75">
      <c r="A16" s="71"/>
      <c r="B16" s="70"/>
      <c r="C16" s="70"/>
      <c r="D16" s="70"/>
      <c r="E16" s="70"/>
      <c r="F16" s="32">
        <v>3232</v>
      </c>
      <c r="G16" s="32"/>
      <c r="H16" s="33">
        <v>57</v>
      </c>
      <c r="I16" s="32" t="s">
        <v>20</v>
      </c>
      <c r="J16" s="109"/>
      <c r="K16" s="109">
        <v>40000</v>
      </c>
      <c r="L16" s="41">
        <v>60000</v>
      </c>
      <c r="M16" s="109">
        <v>30000</v>
      </c>
      <c r="N16" s="109">
        <v>50000</v>
      </c>
      <c r="O16" s="109">
        <v>50000</v>
      </c>
      <c r="P16" s="105"/>
      <c r="Q16" s="105"/>
      <c r="R16" s="95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</row>
    <row r="17" spans="1:253" ht="18.75">
      <c r="A17" s="71"/>
      <c r="B17" s="70"/>
      <c r="C17" s="70"/>
      <c r="D17" s="70"/>
      <c r="E17" s="70"/>
      <c r="F17" s="32">
        <v>3232</v>
      </c>
      <c r="G17" s="32"/>
      <c r="H17" s="33">
        <v>60</v>
      </c>
      <c r="I17" s="32" t="s">
        <v>21</v>
      </c>
      <c r="J17" s="109">
        <v>330060</v>
      </c>
      <c r="K17" s="109">
        <v>500000</v>
      </c>
      <c r="L17" s="41">
        <v>450000</v>
      </c>
      <c r="M17" s="109">
        <v>650000</v>
      </c>
      <c r="N17" s="109">
        <v>690000</v>
      </c>
      <c r="O17" s="109">
        <v>690000</v>
      </c>
      <c r="P17" s="105"/>
      <c r="Q17" s="105"/>
      <c r="R17" s="95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</row>
    <row r="18" spans="1:256" ht="18.75">
      <c r="A18" s="71"/>
      <c r="B18" s="70"/>
      <c r="C18" s="70"/>
      <c r="D18" s="70"/>
      <c r="E18" s="70"/>
      <c r="F18" s="32"/>
      <c r="G18" s="32"/>
      <c r="H18" s="88"/>
      <c r="I18" s="32" t="s">
        <v>86</v>
      </c>
      <c r="J18" s="109"/>
      <c r="K18" s="109"/>
      <c r="L18" s="41"/>
      <c r="M18" s="109"/>
      <c r="N18" s="109"/>
      <c r="O18" s="109"/>
      <c r="P18" s="110"/>
      <c r="Q18" s="109"/>
      <c r="R18" s="111"/>
      <c r="S18" s="106"/>
      <c r="T18" s="106"/>
      <c r="U18" s="106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</row>
    <row r="19" spans="1:256" ht="18.75">
      <c r="A19" s="71"/>
      <c r="B19" s="70"/>
      <c r="C19" s="70"/>
      <c r="D19" s="70"/>
      <c r="E19" s="70"/>
      <c r="F19" s="32"/>
      <c r="G19" s="32"/>
      <c r="H19" s="88"/>
      <c r="I19" s="32" t="s">
        <v>87</v>
      </c>
      <c r="J19" s="109"/>
      <c r="K19" s="109"/>
      <c r="L19" s="41"/>
      <c r="M19" s="109"/>
      <c r="N19" s="109"/>
      <c r="O19" s="109"/>
      <c r="P19" s="110"/>
      <c r="Q19" s="109"/>
      <c r="R19" s="111"/>
      <c r="S19" s="106"/>
      <c r="T19" s="106"/>
      <c r="U19" s="106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  <c r="IV19" s="60"/>
    </row>
    <row r="20" spans="1:256" ht="18.75">
      <c r="A20" s="71"/>
      <c r="B20" s="70"/>
      <c r="C20" s="70"/>
      <c r="D20" s="70"/>
      <c r="E20" s="70"/>
      <c r="F20" s="32"/>
      <c r="G20" s="32"/>
      <c r="H20" s="88"/>
      <c r="I20" s="32" t="s">
        <v>88</v>
      </c>
      <c r="J20" s="109"/>
      <c r="K20" s="109"/>
      <c r="L20" s="41"/>
      <c r="M20" s="109"/>
      <c r="N20" s="109"/>
      <c r="O20" s="109"/>
      <c r="P20" s="110"/>
      <c r="Q20" s="109"/>
      <c r="R20" s="111"/>
      <c r="S20" s="106"/>
      <c r="T20" s="106"/>
      <c r="U20" s="106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  <c r="IV20" s="60"/>
    </row>
    <row r="21" spans="1:256" ht="18.75">
      <c r="A21" s="71"/>
      <c r="B21" s="70"/>
      <c r="C21" s="70"/>
      <c r="D21" s="70"/>
      <c r="E21" s="70"/>
      <c r="F21" s="32"/>
      <c r="G21" s="32"/>
      <c r="H21" s="88"/>
      <c r="I21" s="32" t="s">
        <v>89</v>
      </c>
      <c r="J21" s="109"/>
      <c r="K21" s="109"/>
      <c r="L21" s="41"/>
      <c r="M21" s="109"/>
      <c r="N21" s="109"/>
      <c r="O21" s="109"/>
      <c r="P21" s="110"/>
      <c r="Q21" s="109"/>
      <c r="R21" s="111"/>
      <c r="S21" s="106"/>
      <c r="T21" s="106"/>
      <c r="U21" s="106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  <c r="IV21" s="60"/>
    </row>
    <row r="22" spans="1:256" ht="18.75">
      <c r="A22" s="71"/>
      <c r="B22" s="70"/>
      <c r="C22" s="70"/>
      <c r="D22" s="70"/>
      <c r="E22" s="70"/>
      <c r="F22" s="32"/>
      <c r="G22" s="32"/>
      <c r="H22" s="88"/>
      <c r="I22" s="32" t="s">
        <v>90</v>
      </c>
      <c r="J22" s="109"/>
      <c r="K22" s="109"/>
      <c r="L22" s="41"/>
      <c r="M22" s="109"/>
      <c r="N22" s="109"/>
      <c r="O22" s="109"/>
      <c r="P22" s="110"/>
      <c r="Q22" s="109"/>
      <c r="R22" s="111"/>
      <c r="S22" s="106"/>
      <c r="T22" s="106"/>
      <c r="U22" s="106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</row>
    <row r="23" spans="1:256" ht="18.75">
      <c r="A23" s="71"/>
      <c r="B23" s="70"/>
      <c r="C23" s="70"/>
      <c r="D23" s="70"/>
      <c r="E23" s="70"/>
      <c r="F23" s="32"/>
      <c r="G23" s="32"/>
      <c r="H23" s="88"/>
      <c r="I23" s="32" t="s">
        <v>91</v>
      </c>
      <c r="J23" s="109"/>
      <c r="K23" s="109"/>
      <c r="L23" s="41"/>
      <c r="M23" s="109"/>
      <c r="N23" s="109"/>
      <c r="O23" s="109"/>
      <c r="P23" s="110"/>
      <c r="Q23" s="109"/>
      <c r="R23" s="111"/>
      <c r="S23" s="106"/>
      <c r="T23" s="106"/>
      <c r="U23" s="106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</row>
    <row r="24" spans="1:256" ht="18.75">
      <c r="A24" s="71"/>
      <c r="B24" s="70"/>
      <c r="C24" s="70"/>
      <c r="D24" s="70"/>
      <c r="E24" s="70"/>
      <c r="F24" s="32"/>
      <c r="G24" s="32"/>
      <c r="H24" s="88"/>
      <c r="I24" s="32" t="s">
        <v>92</v>
      </c>
      <c r="J24" s="109"/>
      <c r="K24" s="109"/>
      <c r="L24" s="41"/>
      <c r="M24" s="109"/>
      <c r="N24" s="109"/>
      <c r="O24" s="109"/>
      <c r="P24" s="110"/>
      <c r="Q24" s="109"/>
      <c r="R24" s="111"/>
      <c r="S24" s="106"/>
      <c r="T24" s="106"/>
      <c r="U24" s="106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0"/>
      <c r="IV24" s="60"/>
    </row>
    <row r="25" spans="1:256" ht="18.75">
      <c r="A25" s="71"/>
      <c r="B25" s="70"/>
      <c r="C25" s="70"/>
      <c r="D25" s="70"/>
      <c r="E25" s="70"/>
      <c r="F25" s="32"/>
      <c r="G25" s="32"/>
      <c r="H25" s="88"/>
      <c r="I25" s="32" t="s">
        <v>93</v>
      </c>
      <c r="J25" s="109"/>
      <c r="K25" s="109"/>
      <c r="L25" s="41"/>
      <c r="M25" s="109"/>
      <c r="N25" s="109"/>
      <c r="O25" s="109"/>
      <c r="P25" s="110"/>
      <c r="Q25" s="109"/>
      <c r="R25" s="111"/>
      <c r="S25" s="106"/>
      <c r="T25" s="106"/>
      <c r="U25" s="106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  <c r="IV25" s="60"/>
    </row>
    <row r="26" spans="1:256" ht="18.75">
      <c r="A26" s="71"/>
      <c r="B26" s="70"/>
      <c r="C26" s="70"/>
      <c r="D26" s="70"/>
      <c r="E26" s="70"/>
      <c r="F26" s="32"/>
      <c r="G26" s="32"/>
      <c r="H26" s="88"/>
      <c r="I26" s="32" t="s">
        <v>94</v>
      </c>
      <c r="J26" s="109"/>
      <c r="K26" s="109"/>
      <c r="L26" s="41"/>
      <c r="M26" s="109"/>
      <c r="N26" s="109"/>
      <c r="O26" s="109"/>
      <c r="P26" s="110"/>
      <c r="Q26" s="109"/>
      <c r="R26" s="111"/>
      <c r="S26" s="106"/>
      <c r="T26" s="106"/>
      <c r="U26" s="106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  <c r="IT26" s="60"/>
      <c r="IU26" s="60"/>
      <c r="IV26" s="60"/>
    </row>
    <row r="27" spans="1:256" ht="18.75">
      <c r="A27" s="71"/>
      <c r="B27" s="70"/>
      <c r="C27" s="70"/>
      <c r="D27" s="70"/>
      <c r="E27" s="70"/>
      <c r="F27" s="32"/>
      <c r="G27" s="32"/>
      <c r="H27" s="88"/>
      <c r="I27" s="32" t="s">
        <v>95</v>
      </c>
      <c r="J27" s="109"/>
      <c r="K27" s="109"/>
      <c r="L27" s="41"/>
      <c r="M27" s="109"/>
      <c r="N27" s="109"/>
      <c r="O27" s="109"/>
      <c r="P27" s="110"/>
      <c r="Q27" s="109"/>
      <c r="R27" s="111"/>
      <c r="S27" s="106"/>
      <c r="T27" s="106"/>
      <c r="U27" s="106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  <c r="IT27" s="60"/>
      <c r="IU27" s="60"/>
      <c r="IV27" s="60"/>
    </row>
    <row r="28" spans="1:256" ht="18.75">
      <c r="A28" s="71"/>
      <c r="B28" s="70"/>
      <c r="C28" s="70"/>
      <c r="D28" s="70"/>
      <c r="E28" s="70"/>
      <c r="F28" s="32"/>
      <c r="G28" s="32"/>
      <c r="H28" s="88"/>
      <c r="I28" s="32" t="s">
        <v>96</v>
      </c>
      <c r="J28" s="109"/>
      <c r="K28" s="109"/>
      <c r="L28" s="41"/>
      <c r="M28" s="109"/>
      <c r="N28" s="109"/>
      <c r="O28" s="109"/>
      <c r="P28" s="110"/>
      <c r="Q28" s="109"/>
      <c r="R28" s="111"/>
      <c r="S28" s="106"/>
      <c r="T28" s="106"/>
      <c r="U28" s="106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  <c r="IR28" s="60"/>
      <c r="IS28" s="60"/>
      <c r="IT28" s="60"/>
      <c r="IU28" s="60"/>
      <c r="IV28" s="60"/>
    </row>
    <row r="29" spans="1:256" ht="18.75">
      <c r="A29" s="71"/>
      <c r="B29" s="70"/>
      <c r="C29" s="70"/>
      <c r="D29" s="70"/>
      <c r="E29" s="70"/>
      <c r="F29" s="32"/>
      <c r="G29" s="32"/>
      <c r="H29" s="88"/>
      <c r="I29" s="32" t="s">
        <v>97</v>
      </c>
      <c r="J29" s="109"/>
      <c r="K29" s="109"/>
      <c r="L29" s="41"/>
      <c r="M29" s="109"/>
      <c r="N29" s="109"/>
      <c r="O29" s="109"/>
      <c r="P29" s="110"/>
      <c r="Q29" s="109"/>
      <c r="R29" s="111"/>
      <c r="S29" s="106"/>
      <c r="T29" s="106"/>
      <c r="U29" s="106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  <c r="IU29" s="60"/>
      <c r="IV29" s="60"/>
    </row>
    <row r="30" spans="1:256" ht="18.75">
      <c r="A30" s="71"/>
      <c r="B30" s="70"/>
      <c r="C30" s="70"/>
      <c r="D30" s="70"/>
      <c r="E30" s="70"/>
      <c r="F30" s="32"/>
      <c r="G30" s="32"/>
      <c r="H30" s="88"/>
      <c r="I30" s="32" t="s">
        <v>98</v>
      </c>
      <c r="J30" s="109"/>
      <c r="K30" s="109"/>
      <c r="L30" s="41"/>
      <c r="M30" s="109"/>
      <c r="N30" s="109"/>
      <c r="O30" s="109"/>
      <c r="P30" s="110"/>
      <c r="Q30" s="109"/>
      <c r="R30" s="111"/>
      <c r="S30" s="106"/>
      <c r="T30" s="106"/>
      <c r="U30" s="106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  <c r="IR30" s="60"/>
      <c r="IS30" s="60"/>
      <c r="IT30" s="60"/>
      <c r="IU30" s="60"/>
      <c r="IV30" s="60"/>
    </row>
    <row r="31" spans="1:256" ht="18.75">
      <c r="A31" s="71"/>
      <c r="B31" s="70"/>
      <c r="C31" s="70"/>
      <c r="D31" s="70"/>
      <c r="E31" s="70"/>
      <c r="F31" s="32"/>
      <c r="G31" s="32"/>
      <c r="H31" s="88"/>
      <c r="I31" s="32" t="s">
        <v>116</v>
      </c>
      <c r="J31" s="109"/>
      <c r="K31" s="109"/>
      <c r="L31" s="41"/>
      <c r="M31" s="109"/>
      <c r="N31" s="109"/>
      <c r="O31" s="109"/>
      <c r="P31" s="110"/>
      <c r="Q31" s="109"/>
      <c r="R31" s="111"/>
      <c r="S31" s="106"/>
      <c r="T31" s="106"/>
      <c r="U31" s="106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  <c r="IR31" s="60"/>
      <c r="IS31" s="60"/>
      <c r="IT31" s="60"/>
      <c r="IU31" s="60"/>
      <c r="IV31" s="60"/>
    </row>
    <row r="32" spans="1:256" ht="18.75">
      <c r="A32" s="71"/>
      <c r="B32" s="70"/>
      <c r="C32" s="70"/>
      <c r="D32" s="70"/>
      <c r="E32" s="70"/>
      <c r="F32" s="32"/>
      <c r="G32" s="32"/>
      <c r="H32" s="88"/>
      <c r="I32" s="32" t="s">
        <v>99</v>
      </c>
      <c r="J32" s="109"/>
      <c r="K32" s="109"/>
      <c r="L32" s="41"/>
      <c r="M32" s="109"/>
      <c r="N32" s="109"/>
      <c r="O32" s="109"/>
      <c r="P32" s="110"/>
      <c r="Q32" s="109"/>
      <c r="R32" s="111"/>
      <c r="S32" s="106"/>
      <c r="T32" s="106"/>
      <c r="U32" s="106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  <c r="IR32" s="60"/>
      <c r="IS32" s="60"/>
      <c r="IT32" s="60"/>
      <c r="IU32" s="60"/>
      <c r="IV32" s="60"/>
    </row>
    <row r="33" spans="1:253" ht="18.75">
      <c r="A33" s="71"/>
      <c r="B33" s="70"/>
      <c r="C33" s="70"/>
      <c r="D33" s="70"/>
      <c r="E33" s="70"/>
      <c r="F33" s="32">
        <v>3235</v>
      </c>
      <c r="G33" s="32"/>
      <c r="H33" s="33" t="s">
        <v>38</v>
      </c>
      <c r="I33" s="32" t="s">
        <v>22</v>
      </c>
      <c r="J33" s="109">
        <v>88068</v>
      </c>
      <c r="K33" s="109">
        <v>40000</v>
      </c>
      <c r="L33" s="41">
        <v>70000</v>
      </c>
      <c r="M33" s="109"/>
      <c r="N33" s="109"/>
      <c r="O33" s="109"/>
      <c r="P33" s="105"/>
      <c r="Q33" s="105"/>
      <c r="R33" s="95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  <c r="IR33" s="60"/>
      <c r="IS33" s="60"/>
    </row>
    <row r="34" spans="1:253" ht="18.75">
      <c r="A34" s="71"/>
      <c r="B34" s="70"/>
      <c r="C34" s="70"/>
      <c r="D34" s="70"/>
      <c r="E34" s="70"/>
      <c r="F34" s="32">
        <v>3292</v>
      </c>
      <c r="G34" s="32"/>
      <c r="H34" s="33" t="s">
        <v>1</v>
      </c>
      <c r="I34" s="32" t="s">
        <v>23</v>
      </c>
      <c r="J34" s="109">
        <v>41018</v>
      </c>
      <c r="K34" s="109">
        <v>60000</v>
      </c>
      <c r="L34" s="41">
        <v>60000</v>
      </c>
      <c r="M34" s="109">
        <v>60000</v>
      </c>
      <c r="N34" s="109">
        <v>80000</v>
      </c>
      <c r="O34" s="109">
        <v>80000</v>
      </c>
      <c r="P34" s="105"/>
      <c r="Q34" s="105"/>
      <c r="R34" s="95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  <c r="IR34" s="60"/>
      <c r="IS34" s="60"/>
    </row>
    <row r="35" spans="1:253" ht="18.75">
      <c r="A35" s="71"/>
      <c r="B35" s="70"/>
      <c r="C35" s="70"/>
      <c r="D35" s="70"/>
      <c r="E35" s="70"/>
      <c r="F35" s="32">
        <v>3299</v>
      </c>
      <c r="G35" s="32"/>
      <c r="H35" s="33">
        <v>61</v>
      </c>
      <c r="I35" s="32" t="s">
        <v>24</v>
      </c>
      <c r="J35" s="109">
        <v>25887</v>
      </c>
      <c r="K35" s="109">
        <v>60000</v>
      </c>
      <c r="L35" s="41">
        <v>60000</v>
      </c>
      <c r="M35" s="109">
        <v>60000</v>
      </c>
      <c r="N35" s="109">
        <v>80000</v>
      </c>
      <c r="O35" s="109">
        <v>80000</v>
      </c>
      <c r="P35" s="105"/>
      <c r="Q35" s="105"/>
      <c r="R35" s="95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</row>
    <row r="36" spans="1:256" ht="18.75">
      <c r="A36" s="112"/>
      <c r="B36" s="113"/>
      <c r="C36" s="113" t="s">
        <v>100</v>
      </c>
      <c r="D36" s="113"/>
      <c r="E36" s="113"/>
      <c r="F36" s="113"/>
      <c r="G36" s="113"/>
      <c r="H36" s="114"/>
      <c r="I36" s="113" t="s">
        <v>101</v>
      </c>
      <c r="J36" s="122">
        <f aca="true" t="shared" si="2" ref="J36:O36">J37+J42+J47</f>
        <v>22355319</v>
      </c>
      <c r="K36" s="122">
        <f t="shared" si="2"/>
        <v>13502145</v>
      </c>
      <c r="L36" s="122">
        <f t="shared" si="2"/>
        <v>38213741</v>
      </c>
      <c r="M36" s="122">
        <f>M37+M42+M47</f>
        <v>27550000</v>
      </c>
      <c r="N36" s="122">
        <f t="shared" si="2"/>
        <v>11830000</v>
      </c>
      <c r="O36" s="122">
        <f t="shared" si="2"/>
        <v>11780000</v>
      </c>
      <c r="P36" s="166">
        <f aca="true" t="shared" si="3" ref="P36:R37">M36/L36*100</f>
        <v>72.09448559354605</v>
      </c>
      <c r="Q36" s="166">
        <f t="shared" si="3"/>
        <v>42.940108892921955</v>
      </c>
      <c r="R36" s="167">
        <f t="shared" si="3"/>
        <v>99.57734573119188</v>
      </c>
      <c r="S36" s="158"/>
      <c r="T36" s="158"/>
      <c r="U36" s="158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  <c r="DT36" s="118"/>
      <c r="DU36" s="118"/>
      <c r="DV36" s="118"/>
      <c r="DW36" s="118"/>
      <c r="DX36" s="118"/>
      <c r="DY36" s="118"/>
      <c r="DZ36" s="118"/>
      <c r="EA36" s="118"/>
      <c r="EB36" s="118"/>
      <c r="EC36" s="118"/>
      <c r="ED36" s="118"/>
      <c r="EE36" s="118"/>
      <c r="EF36" s="118"/>
      <c r="EG36" s="118"/>
      <c r="EH36" s="118"/>
      <c r="EI36" s="118"/>
      <c r="EJ36" s="118"/>
      <c r="EK36" s="118"/>
      <c r="EL36" s="118"/>
      <c r="EM36" s="118"/>
      <c r="EN36" s="118"/>
      <c r="EO36" s="118"/>
      <c r="EP36" s="118"/>
      <c r="EQ36" s="118"/>
      <c r="ER36" s="118"/>
      <c r="ES36" s="118"/>
      <c r="ET36" s="118"/>
      <c r="EU36" s="118"/>
      <c r="EV36" s="118"/>
      <c r="EW36" s="118"/>
      <c r="EX36" s="118"/>
      <c r="EY36" s="118"/>
      <c r="EZ36" s="118"/>
      <c r="FA36" s="118"/>
      <c r="FB36" s="118"/>
      <c r="FC36" s="118"/>
      <c r="FD36" s="118"/>
      <c r="FE36" s="118"/>
      <c r="FF36" s="118"/>
      <c r="FG36" s="118"/>
      <c r="FH36" s="118"/>
      <c r="FI36" s="118"/>
      <c r="FJ36" s="118"/>
      <c r="FK36" s="118"/>
      <c r="FL36" s="118"/>
      <c r="FM36" s="118"/>
      <c r="FN36" s="118"/>
      <c r="FO36" s="118"/>
      <c r="FP36" s="118"/>
      <c r="FQ36" s="118"/>
      <c r="FR36" s="118"/>
      <c r="FS36" s="118"/>
      <c r="FT36" s="118"/>
      <c r="FU36" s="118"/>
      <c r="FV36" s="118"/>
      <c r="FW36" s="118"/>
      <c r="FX36" s="118"/>
      <c r="FY36" s="118"/>
      <c r="FZ36" s="118"/>
      <c r="GA36" s="118"/>
      <c r="GB36" s="118"/>
      <c r="GC36" s="118"/>
      <c r="GD36" s="118"/>
      <c r="GE36" s="118"/>
      <c r="GF36" s="118"/>
      <c r="GG36" s="118"/>
      <c r="GH36" s="118"/>
      <c r="GI36" s="118"/>
      <c r="GJ36" s="118"/>
      <c r="GK36" s="118"/>
      <c r="GL36" s="118"/>
      <c r="GM36" s="118"/>
      <c r="GN36" s="118"/>
      <c r="GO36" s="118"/>
      <c r="GP36" s="118"/>
      <c r="GQ36" s="118"/>
      <c r="GR36" s="118"/>
      <c r="GS36" s="118"/>
      <c r="GT36" s="118"/>
      <c r="GU36" s="118"/>
      <c r="GV36" s="118"/>
      <c r="GW36" s="118"/>
      <c r="GX36" s="118"/>
      <c r="GY36" s="118"/>
      <c r="GZ36" s="118"/>
      <c r="HA36" s="118"/>
      <c r="HB36" s="118"/>
      <c r="HC36" s="118"/>
      <c r="HD36" s="118"/>
      <c r="HE36" s="118"/>
      <c r="HF36" s="118"/>
      <c r="HG36" s="118"/>
      <c r="HH36" s="118"/>
      <c r="HI36" s="118"/>
      <c r="HJ36" s="118"/>
      <c r="HK36" s="118"/>
      <c r="HL36" s="118"/>
      <c r="HM36" s="118"/>
      <c r="HN36" s="118"/>
      <c r="HO36" s="118"/>
      <c r="HP36" s="118"/>
      <c r="HQ36" s="118"/>
      <c r="HR36" s="118"/>
      <c r="HS36" s="118"/>
      <c r="HT36" s="118"/>
      <c r="HU36" s="118"/>
      <c r="HV36" s="118"/>
      <c r="HW36" s="118"/>
      <c r="HX36" s="118"/>
      <c r="HY36" s="118"/>
      <c r="HZ36" s="118"/>
      <c r="IA36" s="118"/>
      <c r="IB36" s="118"/>
      <c r="IC36" s="118"/>
      <c r="ID36" s="118"/>
      <c r="IE36" s="118"/>
      <c r="IF36" s="118"/>
      <c r="IG36" s="118"/>
      <c r="IH36" s="118"/>
      <c r="II36" s="118"/>
      <c r="IJ36" s="118"/>
      <c r="IK36" s="118"/>
      <c r="IL36" s="118"/>
      <c r="IM36" s="118"/>
      <c r="IN36" s="118"/>
      <c r="IO36" s="118"/>
      <c r="IP36" s="118"/>
      <c r="IQ36" s="118"/>
      <c r="IR36" s="118"/>
      <c r="IS36" s="118"/>
      <c r="IT36" s="118"/>
      <c r="IU36" s="118"/>
      <c r="IV36" s="118"/>
    </row>
    <row r="37" spans="1:256" ht="18.75">
      <c r="A37" s="115"/>
      <c r="B37" s="116"/>
      <c r="C37" s="116"/>
      <c r="D37" s="116">
        <v>2601</v>
      </c>
      <c r="E37" s="116"/>
      <c r="F37" s="116"/>
      <c r="G37" s="116"/>
      <c r="H37" s="117"/>
      <c r="I37" s="116" t="s">
        <v>102</v>
      </c>
      <c r="J37" s="123">
        <f>J38</f>
        <v>888425</v>
      </c>
      <c r="K37" s="123">
        <v>1330000</v>
      </c>
      <c r="L37" s="123">
        <v>1330000</v>
      </c>
      <c r="M37" s="123">
        <f>M38</f>
        <v>1370000</v>
      </c>
      <c r="N37" s="123">
        <f>N38</f>
        <v>2430000</v>
      </c>
      <c r="O37" s="123">
        <f>O38</f>
        <v>2580000</v>
      </c>
      <c r="P37" s="124">
        <f t="shared" si="3"/>
        <v>103.00751879699249</v>
      </c>
      <c r="Q37" s="124">
        <f t="shared" si="3"/>
        <v>177.3722627737226</v>
      </c>
      <c r="R37" s="124">
        <f t="shared" si="3"/>
        <v>106.17283950617285</v>
      </c>
      <c r="S37" s="106"/>
      <c r="T37" s="106"/>
      <c r="U37" s="106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  <c r="IT37" s="60"/>
      <c r="IU37" s="60"/>
      <c r="IV37" s="60"/>
    </row>
    <row r="38" spans="1:253" s="126" customFormat="1" ht="18.75">
      <c r="A38" s="71"/>
      <c r="B38" s="70"/>
      <c r="C38" s="70"/>
      <c r="D38" s="70"/>
      <c r="E38" s="70" t="s">
        <v>35</v>
      </c>
      <c r="F38" s="70"/>
      <c r="G38" s="70"/>
      <c r="H38" s="125"/>
      <c r="I38" s="70" t="s">
        <v>117</v>
      </c>
      <c r="J38" s="63">
        <f>J39+J41</f>
        <v>888425</v>
      </c>
      <c r="K38" s="63">
        <f>K39+K41</f>
        <v>1330000</v>
      </c>
      <c r="L38" s="63">
        <f>L39+L41</f>
        <v>1330000</v>
      </c>
      <c r="M38" s="63">
        <f>M39+M41+M40</f>
        <v>1370000</v>
      </c>
      <c r="N38" s="63">
        <f>N39+N41+N40</f>
        <v>2430000</v>
      </c>
      <c r="O38" s="63">
        <f>O39+O41+O40</f>
        <v>2580000</v>
      </c>
      <c r="P38" s="106"/>
      <c r="Q38" s="106"/>
      <c r="R38" s="96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  <c r="IR38" s="60"/>
      <c r="IS38" s="60"/>
    </row>
    <row r="39" spans="1:253" s="126" customFormat="1" ht="18.75">
      <c r="A39" s="71"/>
      <c r="B39" s="70"/>
      <c r="C39" s="70"/>
      <c r="D39" s="70"/>
      <c r="E39" s="70"/>
      <c r="F39" s="127">
        <v>4511</v>
      </c>
      <c r="G39" s="127"/>
      <c r="H39" s="128">
        <v>62</v>
      </c>
      <c r="I39" s="127" t="s">
        <v>64</v>
      </c>
      <c r="J39" s="41">
        <v>735047</v>
      </c>
      <c r="K39" s="41">
        <v>1300000</v>
      </c>
      <c r="L39" s="41">
        <v>1300000</v>
      </c>
      <c r="M39" s="109">
        <f>500000+700000</f>
        <v>1200000</v>
      </c>
      <c r="N39" s="41">
        <f>1530000+700000</f>
        <v>2230000</v>
      </c>
      <c r="O39" s="41">
        <f>1530000+850000</f>
        <v>2380000</v>
      </c>
      <c r="P39" s="129"/>
      <c r="Q39" s="129"/>
      <c r="R39" s="97"/>
      <c r="S39" s="175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</row>
    <row r="40" spans="1:253" s="178" customFormat="1" ht="18.75">
      <c r="A40" s="181"/>
      <c r="B40" s="182"/>
      <c r="C40" s="182"/>
      <c r="D40" s="182"/>
      <c r="E40" s="182"/>
      <c r="F40" s="183">
        <v>4511</v>
      </c>
      <c r="G40" s="183"/>
      <c r="H40" s="88" t="s">
        <v>118</v>
      </c>
      <c r="I40" s="183" t="s">
        <v>119</v>
      </c>
      <c r="J40" s="109"/>
      <c r="K40" s="109"/>
      <c r="L40" s="109"/>
      <c r="M40" s="109">
        <v>170000</v>
      </c>
      <c r="N40" s="109">
        <v>200000</v>
      </c>
      <c r="O40" s="109">
        <v>200000</v>
      </c>
      <c r="P40" s="184"/>
      <c r="Q40" s="184"/>
      <c r="R40" s="18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  <c r="CA40" s="176"/>
      <c r="CB40" s="176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  <c r="CO40" s="176"/>
      <c r="CP40" s="176"/>
      <c r="CQ40" s="176"/>
      <c r="CR40" s="176"/>
      <c r="CS40" s="176"/>
      <c r="CT40" s="176"/>
      <c r="CU40" s="176"/>
      <c r="CV40" s="176"/>
      <c r="CW40" s="176"/>
      <c r="CX40" s="176"/>
      <c r="CY40" s="176"/>
      <c r="CZ40" s="177"/>
      <c r="DA40" s="177"/>
      <c r="DB40" s="177"/>
      <c r="DC40" s="177"/>
      <c r="DD40" s="177"/>
      <c r="DE40" s="177"/>
      <c r="DF40" s="177"/>
      <c r="DG40" s="177"/>
      <c r="DH40" s="177"/>
      <c r="DI40" s="177"/>
      <c r="DJ40" s="177"/>
      <c r="DK40" s="177"/>
      <c r="DL40" s="177"/>
      <c r="DM40" s="177"/>
      <c r="DN40" s="177"/>
      <c r="DO40" s="177"/>
      <c r="DP40" s="177"/>
      <c r="DQ40" s="177"/>
      <c r="DR40" s="177"/>
      <c r="DS40" s="177"/>
      <c r="DT40" s="177"/>
      <c r="DU40" s="177"/>
      <c r="DV40" s="177"/>
      <c r="DW40" s="177"/>
      <c r="DX40" s="177"/>
      <c r="DY40" s="177"/>
      <c r="DZ40" s="177"/>
      <c r="EA40" s="177"/>
      <c r="EB40" s="177"/>
      <c r="EC40" s="177"/>
      <c r="ED40" s="177"/>
      <c r="EE40" s="177"/>
      <c r="EF40" s="177"/>
      <c r="EG40" s="177"/>
      <c r="EH40" s="177"/>
      <c r="EI40" s="177"/>
      <c r="EJ40" s="177"/>
      <c r="EK40" s="177"/>
      <c r="EL40" s="177"/>
      <c r="EM40" s="177"/>
      <c r="EN40" s="177"/>
      <c r="EO40" s="177"/>
      <c r="EP40" s="177"/>
      <c r="EQ40" s="177"/>
      <c r="ER40" s="177"/>
      <c r="ES40" s="177"/>
      <c r="ET40" s="177"/>
      <c r="EU40" s="177"/>
      <c r="EV40" s="177"/>
      <c r="EW40" s="177"/>
      <c r="EX40" s="177"/>
      <c r="EY40" s="177"/>
      <c r="EZ40" s="177"/>
      <c r="FA40" s="177"/>
      <c r="FB40" s="177"/>
      <c r="FC40" s="177"/>
      <c r="FD40" s="177"/>
      <c r="FE40" s="177"/>
      <c r="FF40" s="177"/>
      <c r="FG40" s="177"/>
      <c r="FH40" s="177"/>
      <c r="FI40" s="177"/>
      <c r="FJ40" s="177"/>
      <c r="FK40" s="177"/>
      <c r="FL40" s="177"/>
      <c r="FM40" s="177"/>
      <c r="FN40" s="177"/>
      <c r="FO40" s="177"/>
      <c r="FP40" s="177"/>
      <c r="FQ40" s="177"/>
      <c r="FR40" s="177"/>
      <c r="FS40" s="177"/>
      <c r="FT40" s="177"/>
      <c r="FU40" s="177"/>
      <c r="FV40" s="177"/>
      <c r="FW40" s="177"/>
      <c r="FX40" s="177"/>
      <c r="FY40" s="177"/>
      <c r="FZ40" s="177"/>
      <c r="GA40" s="177"/>
      <c r="GB40" s="177"/>
      <c r="GC40" s="177"/>
      <c r="GD40" s="177"/>
      <c r="GE40" s="177"/>
      <c r="GF40" s="177"/>
      <c r="GG40" s="177"/>
      <c r="GH40" s="177"/>
      <c r="GI40" s="177"/>
      <c r="GJ40" s="177"/>
      <c r="GK40" s="177"/>
      <c r="GL40" s="177"/>
      <c r="GM40" s="177"/>
      <c r="GN40" s="177"/>
      <c r="GO40" s="177"/>
      <c r="GP40" s="177"/>
      <c r="GQ40" s="177"/>
      <c r="GR40" s="177"/>
      <c r="GS40" s="177"/>
      <c r="GT40" s="177"/>
      <c r="GU40" s="177"/>
      <c r="GV40" s="177"/>
      <c r="GW40" s="177"/>
      <c r="GX40" s="177"/>
      <c r="GY40" s="177"/>
      <c r="GZ40" s="177"/>
      <c r="HA40" s="177"/>
      <c r="HB40" s="177"/>
      <c r="HC40" s="177"/>
      <c r="HD40" s="177"/>
      <c r="HE40" s="177"/>
      <c r="HF40" s="177"/>
      <c r="HG40" s="177"/>
      <c r="HH40" s="177"/>
      <c r="HI40" s="177"/>
      <c r="HJ40" s="177"/>
      <c r="HK40" s="177"/>
      <c r="HL40" s="177"/>
      <c r="HM40" s="177"/>
      <c r="HN40" s="177"/>
      <c r="HO40" s="177"/>
      <c r="HP40" s="177"/>
      <c r="HQ40" s="177"/>
      <c r="HR40" s="177"/>
      <c r="HS40" s="177"/>
      <c r="HT40" s="177"/>
      <c r="HU40" s="177"/>
      <c r="HV40" s="177"/>
      <c r="HW40" s="177"/>
      <c r="HX40" s="177"/>
      <c r="HY40" s="177"/>
      <c r="HZ40" s="177"/>
      <c r="IA40" s="177"/>
      <c r="IB40" s="177"/>
      <c r="IC40" s="177"/>
      <c r="ID40" s="177"/>
      <c r="IE40" s="177"/>
      <c r="IF40" s="177"/>
      <c r="IG40" s="177"/>
      <c r="IH40" s="177"/>
      <c r="II40" s="177"/>
      <c r="IJ40" s="177"/>
      <c r="IK40" s="177"/>
      <c r="IL40" s="177"/>
      <c r="IM40" s="177"/>
      <c r="IN40" s="177"/>
      <c r="IO40" s="177"/>
      <c r="IP40" s="177"/>
      <c r="IQ40" s="177"/>
      <c r="IR40" s="177"/>
      <c r="IS40" s="177"/>
    </row>
    <row r="41" spans="1:253" s="126" customFormat="1" ht="18.75">
      <c r="A41" s="71"/>
      <c r="B41" s="70"/>
      <c r="C41" s="70"/>
      <c r="D41" s="70"/>
      <c r="E41" s="70"/>
      <c r="F41" s="127">
        <v>4511</v>
      </c>
      <c r="G41" s="127"/>
      <c r="H41" s="128">
        <v>63</v>
      </c>
      <c r="I41" s="127" t="s">
        <v>39</v>
      </c>
      <c r="J41" s="41">
        <v>153378</v>
      </c>
      <c r="K41" s="41">
        <v>30000</v>
      </c>
      <c r="L41" s="41">
        <v>30000</v>
      </c>
      <c r="M41" s="41">
        <v>0</v>
      </c>
      <c r="N41" s="41">
        <v>0</v>
      </c>
      <c r="O41" s="41"/>
      <c r="P41" s="129"/>
      <c r="Q41" s="129"/>
      <c r="R41" s="97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  <c r="IR41" s="60"/>
      <c r="IS41" s="60"/>
    </row>
    <row r="42" spans="1:253" ht="18.75">
      <c r="A42" s="54"/>
      <c r="B42" s="55"/>
      <c r="C42" s="55"/>
      <c r="D42" s="55">
        <v>2602</v>
      </c>
      <c r="E42" s="55"/>
      <c r="F42" s="55"/>
      <c r="G42" s="55"/>
      <c r="H42" s="56"/>
      <c r="I42" s="55" t="s">
        <v>43</v>
      </c>
      <c r="J42" s="123">
        <f>J43</f>
        <v>1643495</v>
      </c>
      <c r="K42" s="123">
        <f>K43</f>
        <v>872145</v>
      </c>
      <c r="L42" s="123">
        <f>L43+L45</f>
        <v>12372145</v>
      </c>
      <c r="M42" s="123">
        <f>M43+M45</f>
        <v>12200000</v>
      </c>
      <c r="N42" s="123">
        <f>N43+N45</f>
        <v>1500000</v>
      </c>
      <c r="O42" s="123">
        <f>O43+O45</f>
        <v>1500000</v>
      </c>
      <c r="P42" s="124">
        <f>M42/L42*100</f>
        <v>98.60860828902345</v>
      </c>
      <c r="Q42" s="124">
        <f>N42/M42*100</f>
        <v>12.295081967213115</v>
      </c>
      <c r="R42" s="124">
        <f>O42/N42*100</f>
        <v>100</v>
      </c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  <c r="IR42" s="60"/>
      <c r="IS42" s="60"/>
    </row>
    <row r="43" spans="1:253" s="126" customFormat="1" ht="18.75">
      <c r="A43" s="71"/>
      <c r="B43" s="70"/>
      <c r="C43" s="70"/>
      <c r="D43" s="70"/>
      <c r="E43" s="70" t="s">
        <v>126</v>
      </c>
      <c r="F43" s="70"/>
      <c r="G43" s="70"/>
      <c r="H43" s="125"/>
      <c r="I43" s="70" t="s">
        <v>43</v>
      </c>
      <c r="J43" s="63">
        <f>J44</f>
        <v>1643495</v>
      </c>
      <c r="K43" s="63">
        <f>K44</f>
        <v>872145</v>
      </c>
      <c r="L43" s="63">
        <f>L44</f>
        <v>872145</v>
      </c>
      <c r="M43" s="63">
        <f>M44</f>
        <v>700000</v>
      </c>
      <c r="N43" s="63">
        <f>N44</f>
        <v>1500000</v>
      </c>
      <c r="O43" s="63">
        <f>O44</f>
        <v>1500000</v>
      </c>
      <c r="P43" s="106"/>
      <c r="Q43" s="106"/>
      <c r="R43" s="96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  <c r="IR43" s="60"/>
      <c r="IS43" s="60"/>
    </row>
    <row r="44" spans="1:253" s="126" customFormat="1" ht="18.75">
      <c r="A44" s="71"/>
      <c r="B44" s="70"/>
      <c r="C44" s="70"/>
      <c r="D44" s="70"/>
      <c r="E44" s="70"/>
      <c r="F44" s="127">
        <v>4111</v>
      </c>
      <c r="G44" s="127"/>
      <c r="H44" s="128">
        <v>66</v>
      </c>
      <c r="I44" s="127" t="s">
        <v>44</v>
      </c>
      <c r="J44" s="41">
        <v>1643495</v>
      </c>
      <c r="K44" s="41">
        <v>872145</v>
      </c>
      <c r="L44" s="41">
        <v>872145</v>
      </c>
      <c r="M44" s="109">
        <f>700000</f>
        <v>700000</v>
      </c>
      <c r="N44" s="41">
        <v>1500000</v>
      </c>
      <c r="O44" s="41">
        <v>1500000</v>
      </c>
      <c r="P44" s="129"/>
      <c r="Q44" s="129"/>
      <c r="R44" s="97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  <c r="IR44" s="60"/>
      <c r="IS44" s="60"/>
    </row>
    <row r="45" spans="1:253" s="126" customFormat="1" ht="18.75">
      <c r="A45" s="71"/>
      <c r="B45" s="70"/>
      <c r="C45" s="70"/>
      <c r="D45" s="70"/>
      <c r="E45" s="70" t="s">
        <v>131</v>
      </c>
      <c r="F45" s="70"/>
      <c r="G45" s="70"/>
      <c r="H45" s="125"/>
      <c r="I45" s="70" t="s">
        <v>109</v>
      </c>
      <c r="J45" s="63"/>
      <c r="K45" s="63"/>
      <c r="L45" s="63">
        <f>L46</f>
        <v>11500000</v>
      </c>
      <c r="M45" s="175">
        <f>M46</f>
        <v>11500000</v>
      </c>
      <c r="N45" s="63">
        <f>N46</f>
        <v>0</v>
      </c>
      <c r="O45" s="63">
        <f>O46</f>
        <v>0</v>
      </c>
      <c r="P45" s="106"/>
      <c r="Q45" s="106"/>
      <c r="R45" s="96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  <c r="IL45" s="60"/>
      <c r="IM45" s="60"/>
      <c r="IN45" s="60"/>
      <c r="IO45" s="60"/>
      <c r="IP45" s="60"/>
      <c r="IQ45" s="60"/>
      <c r="IR45" s="60"/>
      <c r="IS45" s="60"/>
    </row>
    <row r="46" spans="1:253" s="126" customFormat="1" ht="18.75">
      <c r="A46" s="71"/>
      <c r="B46" s="70"/>
      <c r="C46" s="70"/>
      <c r="D46" s="70"/>
      <c r="E46" s="70"/>
      <c r="F46" s="127">
        <v>4111</v>
      </c>
      <c r="G46" s="127"/>
      <c r="H46" s="128" t="s">
        <v>108</v>
      </c>
      <c r="I46" s="127" t="s">
        <v>110</v>
      </c>
      <c r="J46" s="41"/>
      <c r="K46" s="41"/>
      <c r="L46" s="41">
        <v>11500000</v>
      </c>
      <c r="M46" s="109">
        <v>11500000</v>
      </c>
      <c r="N46" s="41"/>
      <c r="O46" s="41"/>
      <c r="P46" s="129"/>
      <c r="Q46" s="129"/>
      <c r="R46" s="97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  <c r="IR46" s="60"/>
      <c r="IS46" s="60"/>
    </row>
    <row r="47" spans="1:253" ht="18.75">
      <c r="A47" s="54"/>
      <c r="B47" s="55"/>
      <c r="C47" s="55"/>
      <c r="D47" s="55">
        <v>2603</v>
      </c>
      <c r="E47" s="55"/>
      <c r="F47" s="55"/>
      <c r="G47" s="55"/>
      <c r="H47" s="56"/>
      <c r="I47" s="55" t="s">
        <v>45</v>
      </c>
      <c r="J47" s="123">
        <f>J48+J51+J54+J56+J59+J63+J66+J68</f>
        <v>19823399</v>
      </c>
      <c r="K47" s="123">
        <f>K48+K51+K54+K56+K59+K63+K66+K68</f>
        <v>11300000</v>
      </c>
      <c r="L47" s="123">
        <f>L48+L51+L54+L56+L59+L63+L66+L68</f>
        <v>24511596</v>
      </c>
      <c r="M47" s="123">
        <f>M48+M51+M54+M56+M59+M63+M66+M68</f>
        <v>13980000</v>
      </c>
      <c r="N47" s="123">
        <f>N48+N51+N59+N63+N66+N68+N54</f>
        <v>7900000</v>
      </c>
      <c r="O47" s="123">
        <f>O48+O51+O59+O63+O66+O68</f>
        <v>7700000</v>
      </c>
      <c r="P47" s="124">
        <f>M47/L47*100</f>
        <v>57.03422983962366</v>
      </c>
      <c r="Q47" s="124">
        <f>N47/M47*100</f>
        <v>56.50929899856938</v>
      </c>
      <c r="R47" s="124">
        <f>O47/N47*100</f>
        <v>97.46835443037975</v>
      </c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  <c r="IR47" s="60"/>
      <c r="IS47" s="60"/>
    </row>
    <row r="48" spans="1:253" s="126" customFormat="1" ht="18.75">
      <c r="A48" s="71"/>
      <c r="B48" s="70"/>
      <c r="C48" s="70"/>
      <c r="D48" s="70"/>
      <c r="E48" s="70" t="s">
        <v>56</v>
      </c>
      <c r="F48" s="70"/>
      <c r="G48" s="70"/>
      <c r="H48" s="125"/>
      <c r="I48" s="70" t="s">
        <v>46</v>
      </c>
      <c r="J48" s="63">
        <f aca="true" t="shared" si="4" ref="J48:O48">J49</f>
        <v>6946069</v>
      </c>
      <c r="K48" s="63">
        <f t="shared" si="4"/>
        <v>6700000</v>
      </c>
      <c r="L48" s="63">
        <f t="shared" si="4"/>
        <v>13294498</v>
      </c>
      <c r="M48" s="63">
        <f>M49+M50</f>
        <v>8000000</v>
      </c>
      <c r="N48" s="63">
        <f t="shared" si="4"/>
        <v>0</v>
      </c>
      <c r="O48" s="63">
        <f t="shared" si="4"/>
        <v>0</v>
      </c>
      <c r="P48" s="106"/>
      <c r="Q48" s="106"/>
      <c r="R48" s="96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  <c r="IR48" s="60"/>
      <c r="IS48" s="60"/>
    </row>
    <row r="49" spans="1:253" s="126" customFormat="1" ht="18.75">
      <c r="A49" s="71"/>
      <c r="B49" s="70"/>
      <c r="C49" s="70"/>
      <c r="D49" s="70"/>
      <c r="E49" s="70"/>
      <c r="F49" s="127">
        <v>4212</v>
      </c>
      <c r="G49" s="127"/>
      <c r="H49" s="128">
        <v>67</v>
      </c>
      <c r="I49" s="127" t="s">
        <v>47</v>
      </c>
      <c r="J49" s="41">
        <v>6946069</v>
      </c>
      <c r="K49" s="41">
        <v>6700000</v>
      </c>
      <c r="L49" s="41">
        <v>13294498</v>
      </c>
      <c r="M49" s="41">
        <v>7500000</v>
      </c>
      <c r="N49" s="41"/>
      <c r="O49" s="41"/>
      <c r="P49" s="129"/>
      <c r="Q49" s="129"/>
      <c r="R49" s="97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  <c r="IR49" s="60"/>
      <c r="IS49" s="60"/>
    </row>
    <row r="50" spans="1:253" s="126" customFormat="1" ht="18.75">
      <c r="A50" s="71"/>
      <c r="B50" s="70"/>
      <c r="C50" s="70"/>
      <c r="D50" s="70"/>
      <c r="E50" s="70"/>
      <c r="F50" s="127">
        <v>4226</v>
      </c>
      <c r="G50" s="127"/>
      <c r="H50" s="88" t="s">
        <v>123</v>
      </c>
      <c r="I50" s="127" t="s">
        <v>115</v>
      </c>
      <c r="J50" s="41"/>
      <c r="K50" s="41"/>
      <c r="L50" s="41"/>
      <c r="M50" s="41">
        <v>500000</v>
      </c>
      <c r="N50" s="41"/>
      <c r="O50" s="41"/>
      <c r="P50" s="130"/>
      <c r="Q50" s="130"/>
      <c r="R50" s="130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0"/>
      <c r="IG50" s="60"/>
      <c r="IH50" s="60"/>
      <c r="II50" s="60"/>
      <c r="IJ50" s="60"/>
      <c r="IK50" s="60"/>
      <c r="IL50" s="60"/>
      <c r="IM50" s="60"/>
      <c r="IN50" s="60"/>
      <c r="IO50" s="60"/>
      <c r="IP50" s="60"/>
      <c r="IQ50" s="60"/>
      <c r="IR50" s="60"/>
      <c r="IS50" s="60"/>
    </row>
    <row r="51" spans="1:253" s="126" customFormat="1" ht="18.75">
      <c r="A51" s="71"/>
      <c r="B51" s="70"/>
      <c r="C51" s="70"/>
      <c r="D51" s="70"/>
      <c r="E51" s="70" t="s">
        <v>57</v>
      </c>
      <c r="F51" s="70"/>
      <c r="G51" s="70"/>
      <c r="H51" s="125"/>
      <c r="I51" s="70" t="s">
        <v>66</v>
      </c>
      <c r="J51" s="63">
        <f aca="true" t="shared" si="5" ref="J51:O51">J52+J53</f>
        <v>4302868</v>
      </c>
      <c r="K51" s="63">
        <f t="shared" si="5"/>
        <v>300000</v>
      </c>
      <c r="L51" s="63">
        <f t="shared" si="5"/>
        <v>3300000</v>
      </c>
      <c r="M51" s="63">
        <f t="shared" si="5"/>
        <v>500000</v>
      </c>
      <c r="N51" s="63">
        <f t="shared" si="5"/>
        <v>2000000</v>
      </c>
      <c r="O51" s="63">
        <f t="shared" si="5"/>
        <v>3000000</v>
      </c>
      <c r="P51" s="106"/>
      <c r="Q51" s="106"/>
      <c r="R51" s="96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  <c r="IP51" s="60"/>
      <c r="IQ51" s="60"/>
      <c r="IR51" s="60"/>
      <c r="IS51" s="60"/>
    </row>
    <row r="52" spans="1:253" s="126" customFormat="1" ht="18.75">
      <c r="A52" s="71"/>
      <c r="B52" s="70"/>
      <c r="C52" s="70"/>
      <c r="D52" s="70"/>
      <c r="E52" s="70"/>
      <c r="F52" s="131">
        <v>4212</v>
      </c>
      <c r="G52" s="131"/>
      <c r="H52" s="132">
        <v>68</v>
      </c>
      <c r="I52" s="131" t="s">
        <v>53</v>
      </c>
      <c r="J52" s="133">
        <v>4302868</v>
      </c>
      <c r="K52" s="133"/>
      <c r="L52" s="133"/>
      <c r="M52" s="133"/>
      <c r="N52" s="133"/>
      <c r="O52" s="133"/>
      <c r="P52" s="134"/>
      <c r="Q52" s="134"/>
      <c r="R52" s="135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  <c r="IR52" s="60"/>
      <c r="IS52" s="60"/>
    </row>
    <row r="53" spans="1:253" s="126" customFormat="1" ht="18.75">
      <c r="A53" s="71"/>
      <c r="B53" s="70"/>
      <c r="C53" s="70"/>
      <c r="D53" s="70"/>
      <c r="E53" s="70"/>
      <c r="F53" s="127">
        <v>4212</v>
      </c>
      <c r="G53" s="127"/>
      <c r="H53" s="128" t="s">
        <v>67</v>
      </c>
      <c r="I53" s="127" t="s">
        <v>120</v>
      </c>
      <c r="J53" s="41"/>
      <c r="K53" s="41">
        <v>300000</v>
      </c>
      <c r="L53" s="41">
        <v>3300000</v>
      </c>
      <c r="M53" s="41">
        <v>500000</v>
      </c>
      <c r="N53" s="41">
        <v>2000000</v>
      </c>
      <c r="O53" s="41">
        <v>3000000</v>
      </c>
      <c r="P53" s="129"/>
      <c r="Q53" s="129"/>
      <c r="R53" s="97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  <c r="IR53" s="60"/>
      <c r="IS53" s="60"/>
    </row>
    <row r="54" spans="1:253" s="126" customFormat="1" ht="18.75">
      <c r="A54" s="71"/>
      <c r="B54" s="70"/>
      <c r="C54" s="70"/>
      <c r="D54" s="70"/>
      <c r="E54" s="70" t="s">
        <v>58</v>
      </c>
      <c r="F54" s="70"/>
      <c r="G54" s="70"/>
      <c r="H54" s="125"/>
      <c r="I54" s="70" t="s">
        <v>48</v>
      </c>
      <c r="J54" s="63">
        <f>J55</f>
        <v>317432</v>
      </c>
      <c r="K54" s="63">
        <f>K55</f>
        <v>3000000</v>
      </c>
      <c r="L54" s="63">
        <f>L55</f>
        <v>1300000</v>
      </c>
      <c r="M54" s="63">
        <f>M55</f>
        <v>3000000</v>
      </c>
      <c r="N54" s="63">
        <f>N55</f>
        <v>2500000</v>
      </c>
      <c r="O54" s="63"/>
      <c r="P54" s="106"/>
      <c r="Q54" s="106"/>
      <c r="R54" s="96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60"/>
      <c r="IP54" s="60"/>
      <c r="IQ54" s="60"/>
      <c r="IR54" s="60"/>
      <c r="IS54" s="60"/>
    </row>
    <row r="55" spans="1:253" s="126" customFormat="1" ht="18.75">
      <c r="A55" s="71"/>
      <c r="B55" s="70"/>
      <c r="C55" s="70"/>
      <c r="D55" s="70"/>
      <c r="E55" s="70"/>
      <c r="F55" s="127">
        <v>4212</v>
      </c>
      <c r="G55" s="127"/>
      <c r="H55" s="128">
        <v>69</v>
      </c>
      <c r="I55" s="127" t="s">
        <v>54</v>
      </c>
      <c r="J55" s="41">
        <v>317432</v>
      </c>
      <c r="K55" s="41">
        <v>3000000</v>
      </c>
      <c r="L55" s="41">
        <v>1300000</v>
      </c>
      <c r="M55" s="41">
        <v>3000000</v>
      </c>
      <c r="N55" s="41">
        <v>2500000</v>
      </c>
      <c r="O55" s="41"/>
      <c r="P55" s="129"/>
      <c r="Q55" s="129"/>
      <c r="R55" s="97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0"/>
      <c r="FJ55" s="60"/>
      <c r="FK55" s="60"/>
      <c r="FL55" s="60"/>
      <c r="FM55" s="60"/>
      <c r="FN55" s="60"/>
      <c r="FO55" s="60"/>
      <c r="FP55" s="60"/>
      <c r="FQ55" s="60"/>
      <c r="FR55" s="60"/>
      <c r="FS55" s="60"/>
      <c r="FT55" s="60"/>
      <c r="FU55" s="60"/>
      <c r="FV55" s="60"/>
      <c r="FW55" s="60"/>
      <c r="FX55" s="60"/>
      <c r="FY55" s="60"/>
      <c r="FZ55" s="60"/>
      <c r="GA55" s="60"/>
      <c r="GB55" s="60"/>
      <c r="GC55" s="60"/>
      <c r="GD55" s="60"/>
      <c r="GE55" s="60"/>
      <c r="GF55" s="60"/>
      <c r="GG55" s="60"/>
      <c r="GH55" s="60"/>
      <c r="GI55" s="60"/>
      <c r="GJ55" s="60"/>
      <c r="GK55" s="60"/>
      <c r="GL55" s="60"/>
      <c r="GM55" s="60"/>
      <c r="GN55" s="60"/>
      <c r="GO55" s="60"/>
      <c r="GP55" s="60"/>
      <c r="GQ55" s="60"/>
      <c r="GR55" s="60"/>
      <c r="GS55" s="60"/>
      <c r="GT55" s="60"/>
      <c r="GU55" s="60"/>
      <c r="GV55" s="60"/>
      <c r="GW55" s="60"/>
      <c r="GX55" s="60"/>
      <c r="GY55" s="60"/>
      <c r="GZ55" s="60"/>
      <c r="HA55" s="60"/>
      <c r="HB55" s="60"/>
      <c r="HC55" s="60"/>
      <c r="HD55" s="60"/>
      <c r="HE55" s="60"/>
      <c r="HF55" s="60"/>
      <c r="HG55" s="60"/>
      <c r="HH55" s="60"/>
      <c r="HI55" s="60"/>
      <c r="HJ55" s="60"/>
      <c r="HK55" s="60"/>
      <c r="HL55" s="60"/>
      <c r="HM55" s="60"/>
      <c r="HN55" s="60"/>
      <c r="HO55" s="60"/>
      <c r="HP55" s="60"/>
      <c r="HQ55" s="60"/>
      <c r="HR55" s="60"/>
      <c r="HS55" s="60"/>
      <c r="HT55" s="60"/>
      <c r="HU55" s="60"/>
      <c r="HV55" s="60"/>
      <c r="HW55" s="60"/>
      <c r="HX55" s="60"/>
      <c r="HY55" s="60"/>
      <c r="HZ55" s="60"/>
      <c r="IA55" s="60"/>
      <c r="IB55" s="60"/>
      <c r="IC55" s="60"/>
      <c r="ID55" s="60"/>
      <c r="IE55" s="60"/>
      <c r="IF55" s="60"/>
      <c r="IG55" s="60"/>
      <c r="IH55" s="60"/>
      <c r="II55" s="60"/>
      <c r="IJ55" s="60"/>
      <c r="IK55" s="60"/>
      <c r="IL55" s="60"/>
      <c r="IM55" s="60"/>
      <c r="IN55" s="60"/>
      <c r="IO55" s="60"/>
      <c r="IP55" s="60"/>
      <c r="IQ55" s="60"/>
      <c r="IR55" s="60"/>
      <c r="IS55" s="60"/>
    </row>
    <row r="56" spans="1:253" s="126" customFormat="1" ht="18.75">
      <c r="A56" s="71"/>
      <c r="B56" s="70"/>
      <c r="C56" s="70"/>
      <c r="D56" s="70"/>
      <c r="E56" s="70" t="s">
        <v>59</v>
      </c>
      <c r="F56" s="70"/>
      <c r="G56" s="70"/>
      <c r="H56" s="125"/>
      <c r="I56" s="70" t="s">
        <v>63</v>
      </c>
      <c r="J56" s="63">
        <f>J57</f>
        <v>8247805</v>
      </c>
      <c r="K56" s="63">
        <f>K57+K58</f>
        <v>300000</v>
      </c>
      <c r="L56" s="63">
        <f>L57+L58</f>
        <v>3500000</v>
      </c>
      <c r="M56" s="63"/>
      <c r="N56" s="63"/>
      <c r="O56" s="63"/>
      <c r="P56" s="106"/>
      <c r="Q56" s="106"/>
      <c r="R56" s="96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0"/>
      <c r="GN56" s="60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  <c r="HB56" s="60"/>
      <c r="HC56" s="60"/>
      <c r="HD56" s="60"/>
      <c r="HE56" s="60"/>
      <c r="HF56" s="60"/>
      <c r="HG56" s="60"/>
      <c r="HH56" s="60"/>
      <c r="HI56" s="60"/>
      <c r="HJ56" s="60"/>
      <c r="HK56" s="60"/>
      <c r="HL56" s="60"/>
      <c r="HM56" s="60"/>
      <c r="HN56" s="60"/>
      <c r="HO56" s="60"/>
      <c r="HP56" s="60"/>
      <c r="HQ56" s="60"/>
      <c r="HR56" s="60"/>
      <c r="HS56" s="60"/>
      <c r="HT56" s="60"/>
      <c r="HU56" s="60"/>
      <c r="HV56" s="60"/>
      <c r="HW56" s="60"/>
      <c r="HX56" s="60"/>
      <c r="HY56" s="60"/>
      <c r="HZ56" s="60"/>
      <c r="IA56" s="60"/>
      <c r="IB56" s="60"/>
      <c r="IC56" s="60"/>
      <c r="ID56" s="60"/>
      <c r="IE56" s="60"/>
      <c r="IF56" s="60"/>
      <c r="IG56" s="60"/>
      <c r="IH56" s="60"/>
      <c r="II56" s="60"/>
      <c r="IJ56" s="60"/>
      <c r="IK56" s="60"/>
      <c r="IL56" s="60"/>
      <c r="IM56" s="60"/>
      <c r="IN56" s="60"/>
      <c r="IO56" s="60"/>
      <c r="IP56" s="60"/>
      <c r="IQ56" s="60"/>
      <c r="IR56" s="60"/>
      <c r="IS56" s="60"/>
    </row>
    <row r="57" spans="1:253" s="126" customFormat="1" ht="18.75">
      <c r="A57" s="71"/>
      <c r="B57" s="70"/>
      <c r="C57" s="70"/>
      <c r="D57" s="70"/>
      <c r="E57" s="70"/>
      <c r="F57" s="127">
        <v>4212</v>
      </c>
      <c r="G57" s="127"/>
      <c r="H57" s="128">
        <v>70</v>
      </c>
      <c r="I57" s="127" t="s">
        <v>52</v>
      </c>
      <c r="J57" s="41">
        <v>8247805</v>
      </c>
      <c r="K57" s="41">
        <v>300000</v>
      </c>
      <c r="L57" s="41">
        <v>2000000</v>
      </c>
      <c r="M57" s="41"/>
      <c r="N57" s="41"/>
      <c r="O57" s="41"/>
      <c r="P57" s="129"/>
      <c r="Q57" s="129"/>
      <c r="R57" s="97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0"/>
      <c r="FJ57" s="60"/>
      <c r="FK57" s="60"/>
      <c r="FL57" s="60"/>
      <c r="FM57" s="60"/>
      <c r="FN57" s="60"/>
      <c r="FO57" s="60"/>
      <c r="FP57" s="60"/>
      <c r="FQ57" s="60"/>
      <c r="FR57" s="60"/>
      <c r="FS57" s="60"/>
      <c r="FT57" s="60"/>
      <c r="FU57" s="60"/>
      <c r="FV57" s="60"/>
      <c r="FW57" s="60"/>
      <c r="FX57" s="60"/>
      <c r="FY57" s="60"/>
      <c r="FZ57" s="60"/>
      <c r="GA57" s="60"/>
      <c r="GB57" s="60"/>
      <c r="GC57" s="60"/>
      <c r="GD57" s="60"/>
      <c r="GE57" s="60"/>
      <c r="GF57" s="60"/>
      <c r="GG57" s="60"/>
      <c r="GH57" s="60"/>
      <c r="GI57" s="60"/>
      <c r="GJ57" s="60"/>
      <c r="GK57" s="60"/>
      <c r="GL57" s="60"/>
      <c r="GM57" s="60"/>
      <c r="GN57" s="60"/>
      <c r="GO57" s="60"/>
      <c r="GP57" s="60"/>
      <c r="GQ57" s="60"/>
      <c r="GR57" s="60"/>
      <c r="GS57" s="60"/>
      <c r="GT57" s="60"/>
      <c r="GU57" s="60"/>
      <c r="GV57" s="60"/>
      <c r="GW57" s="60"/>
      <c r="GX57" s="60"/>
      <c r="GY57" s="60"/>
      <c r="GZ57" s="60"/>
      <c r="HA57" s="60"/>
      <c r="HB57" s="60"/>
      <c r="HC57" s="60"/>
      <c r="HD57" s="60"/>
      <c r="HE57" s="60"/>
      <c r="HF57" s="60"/>
      <c r="HG57" s="60"/>
      <c r="HH57" s="60"/>
      <c r="HI57" s="60"/>
      <c r="HJ57" s="60"/>
      <c r="HK57" s="60"/>
      <c r="HL57" s="60"/>
      <c r="HM57" s="60"/>
      <c r="HN57" s="60"/>
      <c r="HO57" s="60"/>
      <c r="HP57" s="60"/>
      <c r="HQ57" s="60"/>
      <c r="HR57" s="60"/>
      <c r="HS57" s="60"/>
      <c r="HT57" s="60"/>
      <c r="HU57" s="60"/>
      <c r="HV57" s="60"/>
      <c r="HW57" s="60"/>
      <c r="HX57" s="60"/>
      <c r="HY57" s="60"/>
      <c r="HZ57" s="60"/>
      <c r="IA57" s="60"/>
      <c r="IB57" s="60"/>
      <c r="IC57" s="60"/>
      <c r="ID57" s="60"/>
      <c r="IE57" s="60"/>
      <c r="IF57" s="60"/>
      <c r="IG57" s="60"/>
      <c r="IH57" s="60"/>
      <c r="II57" s="60"/>
      <c r="IJ57" s="60"/>
      <c r="IK57" s="60"/>
      <c r="IL57" s="60"/>
      <c r="IM57" s="60"/>
      <c r="IN57" s="60"/>
      <c r="IO57" s="60"/>
      <c r="IP57" s="60"/>
      <c r="IQ57" s="60"/>
      <c r="IR57" s="60"/>
      <c r="IS57" s="60"/>
    </row>
    <row r="58" spans="1:253" s="126" customFormat="1" ht="18.75">
      <c r="A58" s="71"/>
      <c r="B58" s="70"/>
      <c r="C58" s="70"/>
      <c r="D58" s="70"/>
      <c r="E58" s="70"/>
      <c r="F58" s="127">
        <v>4212</v>
      </c>
      <c r="G58" s="127"/>
      <c r="H58" s="128" t="s">
        <v>68</v>
      </c>
      <c r="I58" s="127" t="s">
        <v>69</v>
      </c>
      <c r="J58" s="41"/>
      <c r="K58" s="41"/>
      <c r="L58" s="41">
        <v>1500000</v>
      </c>
      <c r="M58" s="41"/>
      <c r="N58" s="41"/>
      <c r="O58" s="41"/>
      <c r="P58" s="129"/>
      <c r="Q58" s="129"/>
      <c r="R58" s="97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0"/>
      <c r="FJ58" s="60"/>
      <c r="FK58" s="60"/>
      <c r="FL58" s="60"/>
      <c r="FM58" s="60"/>
      <c r="FN58" s="60"/>
      <c r="FO58" s="60"/>
      <c r="FP58" s="60"/>
      <c r="FQ58" s="60"/>
      <c r="FR58" s="60"/>
      <c r="FS58" s="60"/>
      <c r="FT58" s="60"/>
      <c r="FU58" s="60"/>
      <c r="FV58" s="60"/>
      <c r="FW58" s="60"/>
      <c r="FX58" s="60"/>
      <c r="FY58" s="60"/>
      <c r="FZ58" s="60"/>
      <c r="GA58" s="60"/>
      <c r="GB58" s="60"/>
      <c r="GC58" s="60"/>
      <c r="GD58" s="60"/>
      <c r="GE58" s="60"/>
      <c r="GF58" s="60"/>
      <c r="GG58" s="60"/>
      <c r="GH58" s="60"/>
      <c r="GI58" s="60"/>
      <c r="GJ58" s="60"/>
      <c r="GK58" s="60"/>
      <c r="GL58" s="60"/>
      <c r="GM58" s="60"/>
      <c r="GN58" s="60"/>
      <c r="GO58" s="60"/>
      <c r="GP58" s="60"/>
      <c r="GQ58" s="60"/>
      <c r="GR58" s="60"/>
      <c r="GS58" s="60"/>
      <c r="GT58" s="60"/>
      <c r="GU58" s="60"/>
      <c r="GV58" s="60"/>
      <c r="GW58" s="60"/>
      <c r="GX58" s="60"/>
      <c r="GY58" s="60"/>
      <c r="GZ58" s="60"/>
      <c r="HA58" s="60"/>
      <c r="HB58" s="60"/>
      <c r="HC58" s="60"/>
      <c r="HD58" s="60"/>
      <c r="HE58" s="60"/>
      <c r="HF58" s="60"/>
      <c r="HG58" s="60"/>
      <c r="HH58" s="60"/>
      <c r="HI58" s="60"/>
      <c r="HJ58" s="60"/>
      <c r="HK58" s="60"/>
      <c r="HL58" s="60"/>
      <c r="HM58" s="60"/>
      <c r="HN58" s="60"/>
      <c r="HO58" s="60"/>
      <c r="HP58" s="60"/>
      <c r="HQ58" s="60"/>
      <c r="HR58" s="60"/>
      <c r="HS58" s="60"/>
      <c r="HT58" s="60"/>
      <c r="HU58" s="60"/>
      <c r="HV58" s="60"/>
      <c r="HW58" s="60"/>
      <c r="HX58" s="60"/>
      <c r="HY58" s="60"/>
      <c r="HZ58" s="60"/>
      <c r="IA58" s="60"/>
      <c r="IB58" s="60"/>
      <c r="IC58" s="60"/>
      <c r="ID58" s="60"/>
      <c r="IE58" s="60"/>
      <c r="IF58" s="60"/>
      <c r="IG58" s="60"/>
      <c r="IH58" s="60"/>
      <c r="II58" s="60"/>
      <c r="IJ58" s="60"/>
      <c r="IK58" s="60"/>
      <c r="IL58" s="60"/>
      <c r="IM58" s="60"/>
      <c r="IN58" s="60"/>
      <c r="IO58" s="60"/>
      <c r="IP58" s="60"/>
      <c r="IQ58" s="60"/>
      <c r="IR58" s="60"/>
      <c r="IS58" s="60"/>
    </row>
    <row r="59" spans="1:253" s="126" customFormat="1" ht="18.75">
      <c r="A59" s="71"/>
      <c r="B59" s="70"/>
      <c r="C59" s="70"/>
      <c r="D59" s="70"/>
      <c r="E59" s="70" t="s">
        <v>60</v>
      </c>
      <c r="F59" s="70"/>
      <c r="G59" s="70"/>
      <c r="H59" s="125"/>
      <c r="I59" s="70" t="s">
        <v>49</v>
      </c>
      <c r="J59" s="63">
        <v>0</v>
      </c>
      <c r="K59" s="63">
        <f>K60</f>
        <v>200000</v>
      </c>
      <c r="L59" s="63">
        <f>L60</f>
        <v>200000</v>
      </c>
      <c r="M59" s="63">
        <f>M60</f>
        <v>200000</v>
      </c>
      <c r="N59" s="63">
        <f>N60</f>
        <v>200000</v>
      </c>
      <c r="O59" s="63">
        <f>O60</f>
        <v>2200000</v>
      </c>
      <c r="P59" s="106"/>
      <c r="Q59" s="106"/>
      <c r="R59" s="96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0"/>
      <c r="FJ59" s="60"/>
      <c r="FK59" s="60"/>
      <c r="FL59" s="60"/>
      <c r="FM59" s="60"/>
      <c r="FN59" s="60"/>
      <c r="FO59" s="60"/>
      <c r="FP59" s="60"/>
      <c r="FQ59" s="60"/>
      <c r="FR59" s="60"/>
      <c r="FS59" s="60"/>
      <c r="FT59" s="60"/>
      <c r="FU59" s="60"/>
      <c r="FV59" s="60"/>
      <c r="FW59" s="60"/>
      <c r="FX59" s="60"/>
      <c r="FY59" s="60"/>
      <c r="FZ59" s="60"/>
      <c r="GA59" s="60"/>
      <c r="GB59" s="60"/>
      <c r="GC59" s="60"/>
      <c r="GD59" s="60"/>
      <c r="GE59" s="60"/>
      <c r="GF59" s="60"/>
      <c r="GG59" s="60"/>
      <c r="GH59" s="60"/>
      <c r="GI59" s="60"/>
      <c r="GJ59" s="60"/>
      <c r="GK59" s="60"/>
      <c r="GL59" s="60"/>
      <c r="GM59" s="60"/>
      <c r="GN59" s="60"/>
      <c r="GO59" s="60"/>
      <c r="GP59" s="60"/>
      <c r="GQ59" s="60"/>
      <c r="GR59" s="60"/>
      <c r="GS59" s="60"/>
      <c r="GT59" s="60"/>
      <c r="GU59" s="60"/>
      <c r="GV59" s="60"/>
      <c r="GW59" s="60"/>
      <c r="GX59" s="60"/>
      <c r="GY59" s="60"/>
      <c r="GZ59" s="60"/>
      <c r="HA59" s="60"/>
      <c r="HB59" s="60"/>
      <c r="HC59" s="60"/>
      <c r="HD59" s="60"/>
      <c r="HE59" s="60"/>
      <c r="HF59" s="60"/>
      <c r="HG59" s="60"/>
      <c r="HH59" s="60"/>
      <c r="HI59" s="60"/>
      <c r="HJ59" s="60"/>
      <c r="HK59" s="60"/>
      <c r="HL59" s="60"/>
      <c r="HM59" s="60"/>
      <c r="HN59" s="60"/>
      <c r="HO59" s="60"/>
      <c r="HP59" s="60"/>
      <c r="HQ59" s="60"/>
      <c r="HR59" s="60"/>
      <c r="HS59" s="60"/>
      <c r="HT59" s="60"/>
      <c r="HU59" s="60"/>
      <c r="HV59" s="60"/>
      <c r="HW59" s="60"/>
      <c r="HX59" s="60"/>
      <c r="HY59" s="60"/>
      <c r="HZ59" s="60"/>
      <c r="IA59" s="60"/>
      <c r="IB59" s="60"/>
      <c r="IC59" s="60"/>
      <c r="ID59" s="60"/>
      <c r="IE59" s="60"/>
      <c r="IF59" s="60"/>
      <c r="IG59" s="60"/>
      <c r="IH59" s="60"/>
      <c r="II59" s="60"/>
      <c r="IJ59" s="60"/>
      <c r="IK59" s="60"/>
      <c r="IL59" s="60"/>
      <c r="IM59" s="60"/>
      <c r="IN59" s="60"/>
      <c r="IO59" s="60"/>
      <c r="IP59" s="60"/>
      <c r="IQ59" s="60"/>
      <c r="IR59" s="60"/>
      <c r="IS59" s="60"/>
    </row>
    <row r="60" spans="1:253" s="126" customFormat="1" ht="18.75">
      <c r="A60" s="71"/>
      <c r="B60" s="70"/>
      <c r="C60" s="70"/>
      <c r="D60" s="70"/>
      <c r="E60" s="70"/>
      <c r="F60" s="127">
        <v>4211</v>
      </c>
      <c r="G60" s="127"/>
      <c r="H60" s="128">
        <v>71</v>
      </c>
      <c r="I60" s="127" t="s">
        <v>3</v>
      </c>
      <c r="J60" s="41"/>
      <c r="K60" s="41">
        <v>200000</v>
      </c>
      <c r="L60" s="41">
        <v>200000</v>
      </c>
      <c r="M60" s="41">
        <v>200000</v>
      </c>
      <c r="N60" s="41">
        <v>200000</v>
      </c>
      <c r="O60" s="41">
        <v>2200000</v>
      </c>
      <c r="P60" s="129"/>
      <c r="Q60" s="129"/>
      <c r="R60" s="97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0"/>
      <c r="EZ60" s="60"/>
      <c r="FA60" s="60"/>
      <c r="FB60" s="60"/>
      <c r="FC60" s="60"/>
      <c r="FD60" s="60"/>
      <c r="FE60" s="60"/>
      <c r="FF60" s="60"/>
      <c r="FG60" s="60"/>
      <c r="FH60" s="60"/>
      <c r="FI60" s="60"/>
      <c r="FJ60" s="60"/>
      <c r="FK60" s="60"/>
      <c r="FL60" s="60"/>
      <c r="FM60" s="60"/>
      <c r="FN60" s="60"/>
      <c r="FO60" s="60"/>
      <c r="FP60" s="60"/>
      <c r="FQ60" s="60"/>
      <c r="FR60" s="60"/>
      <c r="FS60" s="60"/>
      <c r="FT60" s="60"/>
      <c r="FU60" s="60"/>
      <c r="FV60" s="60"/>
      <c r="FW60" s="60"/>
      <c r="FX60" s="60"/>
      <c r="FY60" s="60"/>
      <c r="FZ60" s="60"/>
      <c r="GA60" s="60"/>
      <c r="GB60" s="60"/>
      <c r="GC60" s="60"/>
      <c r="GD60" s="60"/>
      <c r="GE60" s="60"/>
      <c r="GF60" s="60"/>
      <c r="GG60" s="60"/>
      <c r="GH60" s="60"/>
      <c r="GI60" s="60"/>
      <c r="GJ60" s="60"/>
      <c r="GK60" s="60"/>
      <c r="GL60" s="60"/>
      <c r="GM60" s="60"/>
      <c r="GN60" s="60"/>
      <c r="GO60" s="60"/>
      <c r="GP60" s="60"/>
      <c r="GQ60" s="60"/>
      <c r="GR60" s="60"/>
      <c r="GS60" s="60"/>
      <c r="GT60" s="60"/>
      <c r="GU60" s="60"/>
      <c r="GV60" s="60"/>
      <c r="GW60" s="60"/>
      <c r="GX60" s="60"/>
      <c r="GY60" s="60"/>
      <c r="GZ60" s="60"/>
      <c r="HA60" s="60"/>
      <c r="HB60" s="60"/>
      <c r="HC60" s="60"/>
      <c r="HD60" s="60"/>
      <c r="HE60" s="60"/>
      <c r="HF60" s="60"/>
      <c r="HG60" s="60"/>
      <c r="HH60" s="60"/>
      <c r="HI60" s="60"/>
      <c r="HJ60" s="60"/>
      <c r="HK60" s="60"/>
      <c r="HL60" s="60"/>
      <c r="HM60" s="60"/>
      <c r="HN60" s="60"/>
      <c r="HO60" s="60"/>
      <c r="HP60" s="60"/>
      <c r="HQ60" s="60"/>
      <c r="HR60" s="60"/>
      <c r="HS60" s="60"/>
      <c r="HT60" s="60"/>
      <c r="HU60" s="60"/>
      <c r="HV60" s="60"/>
      <c r="HW60" s="60"/>
      <c r="HX60" s="60"/>
      <c r="HY60" s="60"/>
      <c r="HZ60" s="60"/>
      <c r="IA60" s="60"/>
      <c r="IB60" s="60"/>
      <c r="IC60" s="60"/>
      <c r="ID60" s="60"/>
      <c r="IE60" s="60"/>
      <c r="IF60" s="60"/>
      <c r="IG60" s="60"/>
      <c r="IH60" s="60"/>
      <c r="II60" s="60"/>
      <c r="IJ60" s="60"/>
      <c r="IK60" s="60"/>
      <c r="IL60" s="60"/>
      <c r="IM60" s="60"/>
      <c r="IN60" s="60"/>
      <c r="IO60" s="60"/>
      <c r="IP60" s="60"/>
      <c r="IQ60" s="60"/>
      <c r="IR60" s="60"/>
      <c r="IS60" s="60"/>
    </row>
    <row r="61" spans="1:253" s="126" customFormat="1" ht="18.75">
      <c r="A61" s="71"/>
      <c r="B61" s="70"/>
      <c r="C61" s="70"/>
      <c r="D61" s="70"/>
      <c r="E61" s="70" t="s">
        <v>70</v>
      </c>
      <c r="F61" s="70"/>
      <c r="G61" s="70"/>
      <c r="H61" s="125"/>
      <c r="I61" s="70" t="s">
        <v>71</v>
      </c>
      <c r="J61" s="63">
        <v>0</v>
      </c>
      <c r="K61" s="63"/>
      <c r="L61" s="63"/>
      <c r="M61" s="63"/>
      <c r="N61" s="63"/>
      <c r="O61" s="63"/>
      <c r="P61" s="106"/>
      <c r="Q61" s="106"/>
      <c r="R61" s="96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60"/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0"/>
      <c r="EZ61" s="60"/>
      <c r="FA61" s="60"/>
      <c r="FB61" s="60"/>
      <c r="FC61" s="60"/>
      <c r="FD61" s="60"/>
      <c r="FE61" s="60"/>
      <c r="FF61" s="60"/>
      <c r="FG61" s="60"/>
      <c r="FH61" s="60"/>
      <c r="FI61" s="60"/>
      <c r="FJ61" s="60"/>
      <c r="FK61" s="60"/>
      <c r="FL61" s="60"/>
      <c r="FM61" s="60"/>
      <c r="FN61" s="60"/>
      <c r="FO61" s="60"/>
      <c r="FP61" s="60"/>
      <c r="FQ61" s="60"/>
      <c r="FR61" s="60"/>
      <c r="FS61" s="60"/>
      <c r="FT61" s="60"/>
      <c r="FU61" s="60"/>
      <c r="FV61" s="60"/>
      <c r="FW61" s="60"/>
      <c r="FX61" s="60"/>
      <c r="FY61" s="60"/>
      <c r="FZ61" s="60"/>
      <c r="GA61" s="60"/>
      <c r="GB61" s="60"/>
      <c r="GC61" s="60"/>
      <c r="GD61" s="60"/>
      <c r="GE61" s="60"/>
      <c r="GF61" s="60"/>
      <c r="GG61" s="60"/>
      <c r="GH61" s="60"/>
      <c r="GI61" s="60"/>
      <c r="GJ61" s="60"/>
      <c r="GK61" s="60"/>
      <c r="GL61" s="60"/>
      <c r="GM61" s="60"/>
      <c r="GN61" s="60"/>
      <c r="GO61" s="60"/>
      <c r="GP61" s="60"/>
      <c r="GQ61" s="60"/>
      <c r="GR61" s="60"/>
      <c r="GS61" s="60"/>
      <c r="GT61" s="60"/>
      <c r="GU61" s="60"/>
      <c r="GV61" s="60"/>
      <c r="GW61" s="60"/>
      <c r="GX61" s="60"/>
      <c r="GY61" s="60"/>
      <c r="GZ61" s="60"/>
      <c r="HA61" s="60"/>
      <c r="HB61" s="60"/>
      <c r="HC61" s="60"/>
      <c r="HD61" s="60"/>
      <c r="HE61" s="60"/>
      <c r="HF61" s="60"/>
      <c r="HG61" s="60"/>
      <c r="HH61" s="60"/>
      <c r="HI61" s="60"/>
      <c r="HJ61" s="60"/>
      <c r="HK61" s="60"/>
      <c r="HL61" s="60"/>
      <c r="HM61" s="60"/>
      <c r="HN61" s="60"/>
      <c r="HO61" s="60"/>
      <c r="HP61" s="60"/>
      <c r="HQ61" s="60"/>
      <c r="HR61" s="60"/>
      <c r="HS61" s="60"/>
      <c r="HT61" s="60"/>
      <c r="HU61" s="60"/>
      <c r="HV61" s="60"/>
      <c r="HW61" s="60"/>
      <c r="HX61" s="60"/>
      <c r="HY61" s="60"/>
      <c r="HZ61" s="60"/>
      <c r="IA61" s="60"/>
      <c r="IB61" s="60"/>
      <c r="IC61" s="60"/>
      <c r="ID61" s="60"/>
      <c r="IE61" s="60"/>
      <c r="IF61" s="60"/>
      <c r="IG61" s="60"/>
      <c r="IH61" s="60"/>
      <c r="II61" s="60"/>
      <c r="IJ61" s="60"/>
      <c r="IK61" s="60"/>
      <c r="IL61" s="60"/>
      <c r="IM61" s="60"/>
      <c r="IN61" s="60"/>
      <c r="IO61" s="60"/>
      <c r="IP61" s="60"/>
      <c r="IQ61" s="60"/>
      <c r="IR61" s="60"/>
      <c r="IS61" s="60"/>
    </row>
    <row r="62" spans="1:253" s="126" customFormat="1" ht="18.75">
      <c r="A62" s="71"/>
      <c r="B62" s="70"/>
      <c r="C62" s="70"/>
      <c r="D62" s="70"/>
      <c r="E62" s="70"/>
      <c r="F62" s="127">
        <v>4212</v>
      </c>
      <c r="G62" s="127"/>
      <c r="H62" s="128">
        <v>74</v>
      </c>
      <c r="I62" s="127" t="s">
        <v>72</v>
      </c>
      <c r="J62" s="41"/>
      <c r="K62" s="41"/>
      <c r="L62" s="41"/>
      <c r="M62" s="41"/>
      <c r="N62" s="41"/>
      <c r="O62" s="41"/>
      <c r="P62" s="129"/>
      <c r="Q62" s="129"/>
      <c r="R62" s="97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0"/>
      <c r="EZ62" s="60"/>
      <c r="FA62" s="60"/>
      <c r="FB62" s="60"/>
      <c r="FC62" s="60"/>
      <c r="FD62" s="60"/>
      <c r="FE62" s="60"/>
      <c r="FF62" s="60"/>
      <c r="FG62" s="60"/>
      <c r="FH62" s="60"/>
      <c r="FI62" s="60"/>
      <c r="FJ62" s="60"/>
      <c r="FK62" s="60"/>
      <c r="FL62" s="60"/>
      <c r="FM62" s="60"/>
      <c r="FN62" s="60"/>
      <c r="FO62" s="60"/>
      <c r="FP62" s="60"/>
      <c r="FQ62" s="60"/>
      <c r="FR62" s="60"/>
      <c r="FS62" s="60"/>
      <c r="FT62" s="60"/>
      <c r="FU62" s="60"/>
      <c r="FV62" s="60"/>
      <c r="FW62" s="60"/>
      <c r="FX62" s="60"/>
      <c r="FY62" s="60"/>
      <c r="FZ62" s="60"/>
      <c r="GA62" s="60"/>
      <c r="GB62" s="60"/>
      <c r="GC62" s="60"/>
      <c r="GD62" s="60"/>
      <c r="GE62" s="60"/>
      <c r="GF62" s="60"/>
      <c r="GG62" s="60"/>
      <c r="GH62" s="60"/>
      <c r="GI62" s="60"/>
      <c r="GJ62" s="60"/>
      <c r="GK62" s="60"/>
      <c r="GL62" s="60"/>
      <c r="GM62" s="60"/>
      <c r="GN62" s="60"/>
      <c r="GO62" s="60"/>
      <c r="GP62" s="60"/>
      <c r="GQ62" s="60"/>
      <c r="GR62" s="60"/>
      <c r="GS62" s="60"/>
      <c r="GT62" s="60"/>
      <c r="GU62" s="60"/>
      <c r="GV62" s="60"/>
      <c r="GW62" s="60"/>
      <c r="GX62" s="60"/>
      <c r="GY62" s="60"/>
      <c r="GZ62" s="60"/>
      <c r="HA62" s="60"/>
      <c r="HB62" s="60"/>
      <c r="HC62" s="60"/>
      <c r="HD62" s="60"/>
      <c r="HE62" s="60"/>
      <c r="HF62" s="60"/>
      <c r="HG62" s="60"/>
      <c r="HH62" s="60"/>
      <c r="HI62" s="60"/>
      <c r="HJ62" s="60"/>
      <c r="HK62" s="60"/>
      <c r="HL62" s="60"/>
      <c r="HM62" s="60"/>
      <c r="HN62" s="60"/>
      <c r="HO62" s="60"/>
      <c r="HP62" s="60"/>
      <c r="HQ62" s="60"/>
      <c r="HR62" s="60"/>
      <c r="HS62" s="60"/>
      <c r="HT62" s="60"/>
      <c r="HU62" s="60"/>
      <c r="HV62" s="60"/>
      <c r="HW62" s="60"/>
      <c r="HX62" s="60"/>
      <c r="HY62" s="60"/>
      <c r="HZ62" s="60"/>
      <c r="IA62" s="60"/>
      <c r="IB62" s="60"/>
      <c r="IC62" s="60"/>
      <c r="ID62" s="60"/>
      <c r="IE62" s="60"/>
      <c r="IF62" s="60"/>
      <c r="IG62" s="60"/>
      <c r="IH62" s="60"/>
      <c r="II62" s="60"/>
      <c r="IJ62" s="60"/>
      <c r="IK62" s="60"/>
      <c r="IL62" s="60"/>
      <c r="IM62" s="60"/>
      <c r="IN62" s="60"/>
      <c r="IO62" s="60"/>
      <c r="IP62" s="60"/>
      <c r="IQ62" s="60"/>
      <c r="IR62" s="60"/>
      <c r="IS62" s="60"/>
    </row>
    <row r="63" spans="1:253" s="126" customFormat="1" ht="18.75">
      <c r="A63" s="71"/>
      <c r="B63" s="70"/>
      <c r="C63" s="70"/>
      <c r="D63" s="70"/>
      <c r="E63" s="70" t="s">
        <v>73</v>
      </c>
      <c r="F63" s="70"/>
      <c r="G63" s="70"/>
      <c r="H63" s="125"/>
      <c r="I63" s="70" t="s">
        <v>74</v>
      </c>
      <c r="J63" s="63"/>
      <c r="K63" s="63">
        <f>K64+K70</f>
        <v>0</v>
      </c>
      <c r="L63" s="63">
        <f>L64+L65</f>
        <v>500000</v>
      </c>
      <c r="M63" s="63">
        <f>M64+M65</f>
        <v>580000</v>
      </c>
      <c r="N63" s="63">
        <f>N64+N65</f>
        <v>700000</v>
      </c>
      <c r="O63" s="63"/>
      <c r="P63" s="106"/>
      <c r="Q63" s="106"/>
      <c r="R63" s="96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66"/>
      <c r="GZ63" s="66"/>
      <c r="HA63" s="66"/>
      <c r="HB63" s="66"/>
      <c r="HC63" s="66"/>
      <c r="HD63" s="66"/>
      <c r="HE63" s="66"/>
      <c r="HF63" s="66"/>
      <c r="HG63" s="66"/>
      <c r="HH63" s="66"/>
      <c r="HI63" s="66"/>
      <c r="HJ63" s="66"/>
      <c r="HK63" s="66"/>
      <c r="HL63" s="66"/>
      <c r="HM63" s="66"/>
      <c r="HN63" s="66"/>
      <c r="HO63" s="66"/>
      <c r="HP63" s="66"/>
      <c r="HQ63" s="66"/>
      <c r="HR63" s="66"/>
      <c r="HS63" s="66"/>
      <c r="HT63" s="66"/>
      <c r="HU63" s="66"/>
      <c r="HV63" s="66"/>
      <c r="HW63" s="66"/>
      <c r="HX63" s="66"/>
      <c r="HY63" s="66"/>
      <c r="HZ63" s="66"/>
      <c r="IA63" s="66"/>
      <c r="IB63" s="66"/>
      <c r="IC63" s="66"/>
      <c r="ID63" s="66"/>
      <c r="IE63" s="66"/>
      <c r="IF63" s="66"/>
      <c r="IG63" s="66"/>
      <c r="IH63" s="66"/>
      <c r="II63" s="66"/>
      <c r="IJ63" s="66"/>
      <c r="IK63" s="66"/>
      <c r="IL63" s="66"/>
      <c r="IM63" s="66"/>
      <c r="IN63" s="66"/>
      <c r="IO63" s="66"/>
      <c r="IP63" s="66"/>
      <c r="IQ63" s="66"/>
      <c r="IR63" s="66"/>
      <c r="IS63" s="66"/>
    </row>
    <row r="64" spans="1:253" s="126" customFormat="1" ht="18.75">
      <c r="A64" s="71"/>
      <c r="B64" s="70"/>
      <c r="C64" s="70"/>
      <c r="D64" s="70"/>
      <c r="E64" s="70"/>
      <c r="F64" s="127">
        <v>4214</v>
      </c>
      <c r="G64" s="127"/>
      <c r="H64" s="128">
        <v>73</v>
      </c>
      <c r="I64" s="127" t="s">
        <v>50</v>
      </c>
      <c r="J64" s="41"/>
      <c r="K64" s="41"/>
      <c r="L64" s="41"/>
      <c r="M64" s="41">
        <v>80000</v>
      </c>
      <c r="N64" s="41">
        <v>700000</v>
      </c>
      <c r="O64" s="41"/>
      <c r="P64" s="130"/>
      <c r="Q64" s="130"/>
      <c r="R64" s="97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0"/>
      <c r="FJ64" s="60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0"/>
      <c r="GB64" s="60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60"/>
      <c r="GN64" s="60"/>
      <c r="GO64" s="60"/>
      <c r="GP64" s="60"/>
      <c r="GQ64" s="60"/>
      <c r="GR64" s="60"/>
      <c r="GS64" s="60"/>
      <c r="GT64" s="60"/>
      <c r="GU64" s="60"/>
      <c r="GV64" s="60"/>
      <c r="GW64" s="60"/>
      <c r="GX64" s="60"/>
      <c r="GY64" s="60"/>
      <c r="GZ64" s="60"/>
      <c r="HA64" s="60"/>
      <c r="HB64" s="60"/>
      <c r="HC64" s="60"/>
      <c r="HD64" s="60"/>
      <c r="HE64" s="60"/>
      <c r="HF64" s="60"/>
      <c r="HG64" s="60"/>
      <c r="HH64" s="60"/>
      <c r="HI64" s="60"/>
      <c r="HJ64" s="60"/>
      <c r="HK64" s="60"/>
      <c r="HL64" s="60"/>
      <c r="HM64" s="60"/>
      <c r="HN64" s="60"/>
      <c r="HO64" s="60"/>
      <c r="HP64" s="60"/>
      <c r="HQ64" s="60"/>
      <c r="HR64" s="60"/>
      <c r="HS64" s="60"/>
      <c r="HT64" s="60"/>
      <c r="HU64" s="60"/>
      <c r="HV64" s="60"/>
      <c r="HW64" s="60"/>
      <c r="HX64" s="60"/>
      <c r="HY64" s="60"/>
      <c r="HZ64" s="60"/>
      <c r="IA64" s="60"/>
      <c r="IB64" s="60"/>
      <c r="IC64" s="60"/>
      <c r="ID64" s="60"/>
      <c r="IE64" s="60"/>
      <c r="IF64" s="60"/>
      <c r="IG64" s="60"/>
      <c r="IH64" s="60"/>
      <c r="II64" s="60"/>
      <c r="IJ64" s="60"/>
      <c r="IK64" s="60"/>
      <c r="IL64" s="60"/>
      <c r="IM64" s="60"/>
      <c r="IN64" s="60"/>
      <c r="IO64" s="60"/>
      <c r="IP64" s="60"/>
      <c r="IQ64" s="60"/>
      <c r="IR64" s="60"/>
      <c r="IS64" s="60"/>
    </row>
    <row r="65" spans="1:253" s="126" customFormat="1" ht="18.75">
      <c r="A65" s="71"/>
      <c r="B65" s="70"/>
      <c r="C65" s="70"/>
      <c r="D65" s="70"/>
      <c r="E65" s="70"/>
      <c r="F65" s="127">
        <v>4212</v>
      </c>
      <c r="G65" s="127"/>
      <c r="H65" s="128">
        <v>75</v>
      </c>
      <c r="I65" s="127" t="s">
        <v>75</v>
      </c>
      <c r="J65" s="41"/>
      <c r="K65" s="41"/>
      <c r="L65" s="41">
        <v>500000</v>
      </c>
      <c r="M65" s="41">
        <v>500000</v>
      </c>
      <c r="N65" s="41"/>
      <c r="O65" s="41"/>
      <c r="P65" s="130"/>
      <c r="Q65" s="130"/>
      <c r="R65" s="97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B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</row>
    <row r="66" spans="1:253" s="126" customFormat="1" ht="18.75">
      <c r="A66" s="71"/>
      <c r="B66" s="70"/>
      <c r="C66" s="70"/>
      <c r="D66" s="70"/>
      <c r="E66" s="70" t="s">
        <v>79</v>
      </c>
      <c r="F66" s="70"/>
      <c r="G66" s="70"/>
      <c r="H66" s="125"/>
      <c r="I66" s="70" t="s">
        <v>111</v>
      </c>
      <c r="J66" s="63">
        <f aca="true" t="shared" si="6" ref="J66:O66">J67</f>
        <v>9225</v>
      </c>
      <c r="K66" s="63">
        <f t="shared" si="6"/>
        <v>300000</v>
      </c>
      <c r="L66" s="63">
        <f t="shared" si="6"/>
        <v>1500000</v>
      </c>
      <c r="M66" s="63">
        <f t="shared" si="6"/>
        <v>1200000</v>
      </c>
      <c r="N66" s="63">
        <f t="shared" si="6"/>
        <v>0</v>
      </c>
      <c r="O66" s="63">
        <f t="shared" si="6"/>
        <v>0</v>
      </c>
      <c r="P66" s="106"/>
      <c r="Q66" s="106"/>
      <c r="R66" s="96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60"/>
      <c r="EM66" s="60"/>
      <c r="EN66" s="60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0"/>
      <c r="EZ66" s="60"/>
      <c r="FA66" s="60"/>
      <c r="FB66" s="60"/>
      <c r="FC66" s="60"/>
      <c r="FD66" s="60"/>
      <c r="FE66" s="60"/>
      <c r="FF66" s="60"/>
      <c r="FG66" s="60"/>
      <c r="FH66" s="60"/>
      <c r="FI66" s="60"/>
      <c r="FJ66" s="60"/>
      <c r="FK66" s="60"/>
      <c r="FL66" s="60"/>
      <c r="FM66" s="60"/>
      <c r="FN66" s="60"/>
      <c r="FO66" s="60"/>
      <c r="FP66" s="60"/>
      <c r="FQ66" s="60"/>
      <c r="FR66" s="60"/>
      <c r="FS66" s="60"/>
      <c r="FT66" s="60"/>
      <c r="FU66" s="60"/>
      <c r="FV66" s="60"/>
      <c r="FW66" s="60"/>
      <c r="FX66" s="60"/>
      <c r="FY66" s="60"/>
      <c r="FZ66" s="60"/>
      <c r="GA66" s="60"/>
      <c r="GB66" s="60"/>
      <c r="GC66" s="60"/>
      <c r="GD66" s="60"/>
      <c r="GE66" s="60"/>
      <c r="GF66" s="60"/>
      <c r="GG66" s="60"/>
      <c r="GH66" s="60"/>
      <c r="GI66" s="60"/>
      <c r="GJ66" s="60"/>
      <c r="GK66" s="60"/>
      <c r="GL66" s="60"/>
      <c r="GM66" s="60"/>
      <c r="GN66" s="60"/>
      <c r="GO66" s="60"/>
      <c r="GP66" s="60"/>
      <c r="GQ66" s="60"/>
      <c r="GR66" s="60"/>
      <c r="GS66" s="60"/>
      <c r="GT66" s="60"/>
      <c r="GU66" s="60"/>
      <c r="GV66" s="60"/>
      <c r="GW66" s="60"/>
      <c r="GX66" s="60"/>
      <c r="GY66" s="60"/>
      <c r="GZ66" s="60"/>
      <c r="HA66" s="60"/>
      <c r="HB66" s="60"/>
      <c r="HC66" s="60"/>
      <c r="HD66" s="60"/>
      <c r="HE66" s="60"/>
      <c r="HF66" s="60"/>
      <c r="HG66" s="60"/>
      <c r="HH66" s="60"/>
      <c r="HI66" s="60"/>
      <c r="HJ66" s="60"/>
      <c r="HK66" s="60"/>
      <c r="HL66" s="60"/>
      <c r="HM66" s="60"/>
      <c r="HN66" s="60"/>
      <c r="HO66" s="60"/>
      <c r="HP66" s="60"/>
      <c r="HQ66" s="60"/>
      <c r="HR66" s="60"/>
      <c r="HS66" s="60"/>
      <c r="HT66" s="60"/>
      <c r="HU66" s="60"/>
      <c r="HV66" s="60"/>
      <c r="HW66" s="60"/>
      <c r="HX66" s="60"/>
      <c r="HY66" s="60"/>
      <c r="HZ66" s="60"/>
      <c r="IA66" s="60"/>
      <c r="IB66" s="60"/>
      <c r="IC66" s="60"/>
      <c r="ID66" s="60"/>
      <c r="IE66" s="60"/>
      <c r="IF66" s="60"/>
      <c r="IG66" s="60"/>
      <c r="IH66" s="60"/>
      <c r="II66" s="60"/>
      <c r="IJ66" s="60"/>
      <c r="IK66" s="60"/>
      <c r="IL66" s="60"/>
      <c r="IM66" s="60"/>
      <c r="IN66" s="60"/>
      <c r="IO66" s="60"/>
      <c r="IP66" s="60"/>
      <c r="IQ66" s="60"/>
      <c r="IR66" s="60"/>
      <c r="IS66" s="60"/>
    </row>
    <row r="67" spans="1:253" s="126" customFormat="1" ht="18.75">
      <c r="A67" s="71"/>
      <c r="B67" s="70"/>
      <c r="C67" s="70"/>
      <c r="D67" s="70"/>
      <c r="E67" s="70"/>
      <c r="F67" s="127">
        <v>4212</v>
      </c>
      <c r="G67" s="127"/>
      <c r="H67" s="128" t="s">
        <v>77</v>
      </c>
      <c r="I67" s="127" t="s">
        <v>78</v>
      </c>
      <c r="J67" s="41">
        <v>9225</v>
      </c>
      <c r="K67" s="41">
        <v>300000</v>
      </c>
      <c r="L67" s="41">
        <v>1500000</v>
      </c>
      <c r="M67" s="109">
        <v>1200000</v>
      </c>
      <c r="N67" s="41"/>
      <c r="O67" s="41"/>
      <c r="P67" s="130"/>
      <c r="Q67" s="130"/>
      <c r="R67" s="97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B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</row>
    <row r="68" spans="1:253" s="126" customFormat="1" ht="18.75">
      <c r="A68" s="71"/>
      <c r="B68" s="70"/>
      <c r="C68" s="70"/>
      <c r="D68" s="70"/>
      <c r="E68" s="70" t="s">
        <v>112</v>
      </c>
      <c r="F68" s="70"/>
      <c r="G68" s="70"/>
      <c r="H68" s="125"/>
      <c r="I68" s="70" t="s">
        <v>80</v>
      </c>
      <c r="J68" s="63">
        <v>0</v>
      </c>
      <c r="K68" s="63">
        <f>K69</f>
        <v>500000</v>
      </c>
      <c r="L68" s="63">
        <f>L69</f>
        <v>917098</v>
      </c>
      <c r="M68" s="63">
        <f>M69</f>
        <v>500000</v>
      </c>
      <c r="N68" s="63">
        <f>N69</f>
        <v>2500000</v>
      </c>
      <c r="O68" s="63">
        <f>O69</f>
        <v>2500000</v>
      </c>
      <c r="P68" s="106"/>
      <c r="Q68" s="106"/>
      <c r="R68" s="96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  <c r="DZ68" s="60"/>
      <c r="EA68" s="60"/>
      <c r="EB68" s="60"/>
      <c r="EC68" s="60"/>
      <c r="ED68" s="60"/>
      <c r="EE68" s="60"/>
      <c r="EF68" s="60"/>
      <c r="EG68" s="60"/>
      <c r="EH68" s="60"/>
      <c r="EI68" s="60"/>
      <c r="EJ68" s="60"/>
      <c r="EK68" s="60"/>
      <c r="EL68" s="60"/>
      <c r="EM68" s="60"/>
      <c r="EN68" s="60"/>
      <c r="EO68" s="60"/>
      <c r="EP68" s="60"/>
      <c r="EQ68" s="60"/>
      <c r="ER68" s="60"/>
      <c r="ES68" s="60"/>
      <c r="ET68" s="60"/>
      <c r="EU68" s="60"/>
      <c r="EV68" s="60"/>
      <c r="EW68" s="60"/>
      <c r="EX68" s="60"/>
      <c r="EY68" s="60"/>
      <c r="EZ68" s="60"/>
      <c r="FA68" s="60"/>
      <c r="FB68" s="60"/>
      <c r="FC68" s="60"/>
      <c r="FD68" s="60"/>
      <c r="FE68" s="60"/>
      <c r="FF68" s="60"/>
      <c r="FG68" s="60"/>
      <c r="FH68" s="60"/>
      <c r="FI68" s="60"/>
      <c r="FJ68" s="60"/>
      <c r="FK68" s="60"/>
      <c r="FL68" s="60"/>
      <c r="FM68" s="60"/>
      <c r="FN68" s="60"/>
      <c r="FO68" s="60"/>
      <c r="FP68" s="60"/>
      <c r="FQ68" s="60"/>
      <c r="FR68" s="60"/>
      <c r="FS68" s="60"/>
      <c r="FT68" s="60"/>
      <c r="FU68" s="60"/>
      <c r="FV68" s="60"/>
      <c r="FW68" s="60"/>
      <c r="FX68" s="60"/>
      <c r="FY68" s="60"/>
      <c r="FZ68" s="60"/>
      <c r="GA68" s="60"/>
      <c r="GB68" s="60"/>
      <c r="GC68" s="60"/>
      <c r="GD68" s="60"/>
      <c r="GE68" s="60"/>
      <c r="GF68" s="60"/>
      <c r="GG68" s="60"/>
      <c r="GH68" s="60"/>
      <c r="GI68" s="60"/>
      <c r="GJ68" s="60"/>
      <c r="GK68" s="60"/>
      <c r="GL68" s="60"/>
      <c r="GM68" s="60"/>
      <c r="GN68" s="60"/>
      <c r="GO68" s="60"/>
      <c r="GP68" s="60"/>
      <c r="GQ68" s="60"/>
      <c r="GR68" s="60"/>
      <c r="GS68" s="60"/>
      <c r="GT68" s="60"/>
      <c r="GU68" s="60"/>
      <c r="GV68" s="60"/>
      <c r="GW68" s="60"/>
      <c r="GX68" s="60"/>
      <c r="GY68" s="60"/>
      <c r="GZ68" s="60"/>
      <c r="HA68" s="60"/>
      <c r="HB68" s="60"/>
      <c r="HC68" s="60"/>
      <c r="HD68" s="60"/>
      <c r="HE68" s="60"/>
      <c r="HF68" s="60"/>
      <c r="HG68" s="60"/>
      <c r="HH68" s="60"/>
      <c r="HI68" s="60"/>
      <c r="HJ68" s="60"/>
      <c r="HK68" s="60"/>
      <c r="HL68" s="60"/>
      <c r="HM68" s="60"/>
      <c r="HN68" s="60"/>
      <c r="HO68" s="60"/>
      <c r="HP68" s="60"/>
      <c r="HQ68" s="60"/>
      <c r="HR68" s="60"/>
      <c r="HS68" s="60"/>
      <c r="HT68" s="60"/>
      <c r="HU68" s="60"/>
      <c r="HV68" s="60"/>
      <c r="HW68" s="60"/>
      <c r="HX68" s="60"/>
      <c r="HY68" s="60"/>
      <c r="HZ68" s="60"/>
      <c r="IA68" s="60"/>
      <c r="IB68" s="60"/>
      <c r="IC68" s="60"/>
      <c r="ID68" s="60"/>
      <c r="IE68" s="60"/>
      <c r="IF68" s="60"/>
      <c r="IG68" s="60"/>
      <c r="IH68" s="60"/>
      <c r="II68" s="60"/>
      <c r="IJ68" s="60"/>
      <c r="IK68" s="60"/>
      <c r="IL68" s="60"/>
      <c r="IM68" s="60"/>
      <c r="IN68" s="60"/>
      <c r="IO68" s="60"/>
      <c r="IP68" s="60"/>
      <c r="IQ68" s="60"/>
      <c r="IR68" s="60"/>
      <c r="IS68" s="60"/>
    </row>
    <row r="69" spans="1:253" s="126" customFormat="1" ht="18.75">
      <c r="A69" s="71"/>
      <c r="B69" s="70"/>
      <c r="C69" s="70"/>
      <c r="D69" s="70"/>
      <c r="E69" s="70"/>
      <c r="F69" s="127">
        <v>4212</v>
      </c>
      <c r="G69" s="127"/>
      <c r="H69" s="128">
        <v>72</v>
      </c>
      <c r="I69" s="127" t="s">
        <v>51</v>
      </c>
      <c r="J69" s="41">
        <v>0</v>
      </c>
      <c r="K69" s="41">
        <v>500000</v>
      </c>
      <c r="L69" s="41">
        <v>917098</v>
      </c>
      <c r="M69" s="41">
        <v>500000</v>
      </c>
      <c r="N69" s="41">
        <v>2500000</v>
      </c>
      <c r="O69" s="41">
        <v>2500000</v>
      </c>
      <c r="P69" s="129"/>
      <c r="Q69" s="129"/>
      <c r="R69" s="97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B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</row>
    <row r="70" spans="1:253" s="178" customFormat="1" ht="19.5" thickBot="1">
      <c r="A70" s="168"/>
      <c r="B70" s="169"/>
      <c r="C70" s="169"/>
      <c r="D70" s="169"/>
      <c r="E70" s="169"/>
      <c r="F70" s="170"/>
      <c r="G70" s="170"/>
      <c r="H70" s="171"/>
      <c r="I70" s="170"/>
      <c r="J70" s="172"/>
      <c r="K70" s="172"/>
      <c r="L70" s="172"/>
      <c r="M70" s="172"/>
      <c r="N70" s="172"/>
      <c r="O70" s="172"/>
      <c r="P70" s="173"/>
      <c r="Q70" s="173"/>
      <c r="R70" s="174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7"/>
      <c r="DA70" s="177"/>
      <c r="DB70" s="177"/>
      <c r="DC70" s="177"/>
      <c r="DD70" s="177"/>
      <c r="DE70" s="177"/>
      <c r="DF70" s="177"/>
      <c r="DG70" s="177"/>
      <c r="DH70" s="177"/>
      <c r="DI70" s="177"/>
      <c r="DJ70" s="177"/>
      <c r="DK70" s="177"/>
      <c r="DL70" s="177"/>
      <c r="DM70" s="177"/>
      <c r="DN70" s="177"/>
      <c r="DO70" s="177"/>
      <c r="DP70" s="177"/>
      <c r="DQ70" s="177"/>
      <c r="DR70" s="177"/>
      <c r="DS70" s="177"/>
      <c r="DT70" s="177"/>
      <c r="DU70" s="177"/>
      <c r="DV70" s="177"/>
      <c r="DW70" s="177"/>
      <c r="DX70" s="177"/>
      <c r="DY70" s="177"/>
      <c r="DZ70" s="177"/>
      <c r="EA70" s="177"/>
      <c r="EB70" s="177"/>
      <c r="EC70" s="177"/>
      <c r="ED70" s="177"/>
      <c r="EE70" s="177"/>
      <c r="EF70" s="177"/>
      <c r="EG70" s="177"/>
      <c r="EH70" s="177"/>
      <c r="EI70" s="177"/>
      <c r="EJ70" s="177"/>
      <c r="EK70" s="177"/>
      <c r="EL70" s="177"/>
      <c r="EM70" s="177"/>
      <c r="EN70" s="177"/>
      <c r="EO70" s="177"/>
      <c r="EP70" s="177"/>
      <c r="EQ70" s="177"/>
      <c r="ER70" s="177"/>
      <c r="ES70" s="177"/>
      <c r="ET70" s="177"/>
      <c r="EU70" s="177"/>
      <c r="EV70" s="177"/>
      <c r="EW70" s="177"/>
      <c r="EX70" s="177"/>
      <c r="EY70" s="177"/>
      <c r="EZ70" s="177"/>
      <c r="FA70" s="177"/>
      <c r="FB70" s="177"/>
      <c r="FC70" s="177"/>
      <c r="FD70" s="177"/>
      <c r="FE70" s="177"/>
      <c r="FF70" s="177"/>
      <c r="FG70" s="177"/>
      <c r="FH70" s="177"/>
      <c r="FI70" s="177"/>
      <c r="FJ70" s="177"/>
      <c r="FK70" s="177"/>
      <c r="FL70" s="177"/>
      <c r="FM70" s="177"/>
      <c r="FN70" s="177"/>
      <c r="FO70" s="177"/>
      <c r="FP70" s="177"/>
      <c r="FQ70" s="177"/>
      <c r="FR70" s="177"/>
      <c r="FS70" s="177"/>
      <c r="FT70" s="177"/>
      <c r="FU70" s="177"/>
      <c r="FV70" s="177"/>
      <c r="FW70" s="177"/>
      <c r="FX70" s="177"/>
      <c r="FY70" s="177"/>
      <c r="FZ70" s="177"/>
      <c r="GA70" s="177"/>
      <c r="GB70" s="177"/>
      <c r="GC70" s="177"/>
      <c r="GD70" s="177"/>
      <c r="GE70" s="177"/>
      <c r="GF70" s="177"/>
      <c r="GG70" s="177"/>
      <c r="GH70" s="177"/>
      <c r="GI70" s="177"/>
      <c r="GJ70" s="177"/>
      <c r="GK70" s="177"/>
      <c r="GL70" s="177"/>
      <c r="GM70" s="177"/>
      <c r="GN70" s="177"/>
      <c r="GO70" s="177"/>
      <c r="GP70" s="177"/>
      <c r="GQ70" s="177"/>
      <c r="GR70" s="177"/>
      <c r="GS70" s="177"/>
      <c r="GT70" s="177"/>
      <c r="GU70" s="177"/>
      <c r="GV70" s="177"/>
      <c r="GW70" s="177"/>
      <c r="GX70" s="177"/>
      <c r="GY70" s="177"/>
      <c r="GZ70" s="177"/>
      <c r="HA70" s="177"/>
      <c r="HB70" s="177"/>
      <c r="HC70" s="177"/>
      <c r="HD70" s="177"/>
      <c r="HE70" s="177"/>
      <c r="HF70" s="177"/>
      <c r="HG70" s="177"/>
      <c r="HH70" s="177"/>
      <c r="HI70" s="177"/>
      <c r="HJ70" s="177"/>
      <c r="HK70" s="177"/>
      <c r="HL70" s="177"/>
      <c r="HM70" s="177"/>
      <c r="HN70" s="177"/>
      <c r="HO70" s="177"/>
      <c r="HP70" s="177"/>
      <c r="HQ70" s="177"/>
      <c r="HR70" s="177"/>
      <c r="HS70" s="177"/>
      <c r="HT70" s="177"/>
      <c r="HU70" s="177"/>
      <c r="HV70" s="177"/>
      <c r="HW70" s="177"/>
      <c r="HX70" s="177"/>
      <c r="HY70" s="177"/>
      <c r="HZ70" s="177"/>
      <c r="IA70" s="177"/>
      <c r="IB70" s="177"/>
      <c r="IC70" s="177"/>
      <c r="ID70" s="177"/>
      <c r="IE70" s="177"/>
      <c r="IF70" s="177"/>
      <c r="IG70" s="177"/>
      <c r="IH70" s="177"/>
      <c r="II70" s="177"/>
      <c r="IJ70" s="177"/>
      <c r="IK70" s="177"/>
      <c r="IL70" s="177"/>
      <c r="IM70" s="177"/>
      <c r="IN70" s="177"/>
      <c r="IO70" s="177"/>
      <c r="IP70" s="177"/>
      <c r="IQ70" s="177"/>
      <c r="IR70" s="177"/>
      <c r="IS70" s="177"/>
    </row>
    <row r="71" spans="1:253" ht="18.75">
      <c r="A71" s="34"/>
      <c r="B71" s="62"/>
      <c r="C71" s="62"/>
      <c r="D71" s="62"/>
      <c r="E71" s="35"/>
      <c r="F71" s="36"/>
      <c r="G71" s="37"/>
      <c r="H71" s="37"/>
      <c r="I71" s="38" t="s">
        <v>4</v>
      </c>
      <c r="J71" s="3" t="s">
        <v>41</v>
      </c>
      <c r="K71" s="3" t="s">
        <v>42</v>
      </c>
      <c r="L71" s="163" t="s">
        <v>42</v>
      </c>
      <c r="M71" s="3" t="s">
        <v>62</v>
      </c>
      <c r="N71" s="3" t="s">
        <v>76</v>
      </c>
      <c r="O71" s="3" t="s">
        <v>105</v>
      </c>
      <c r="P71" s="1" t="s">
        <v>37</v>
      </c>
      <c r="Q71" s="1" t="s">
        <v>37</v>
      </c>
      <c r="R71" s="1" t="s">
        <v>37</v>
      </c>
      <c r="S71" s="64"/>
      <c r="T71" s="64"/>
      <c r="U71" s="64"/>
      <c r="V71" s="64"/>
      <c r="W71" s="64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B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</row>
    <row r="72" spans="1:253" ht="18.75">
      <c r="A72" s="34"/>
      <c r="B72" s="62"/>
      <c r="C72" s="62"/>
      <c r="D72" s="62"/>
      <c r="E72" s="35"/>
      <c r="F72" s="39"/>
      <c r="G72" s="39"/>
      <c r="H72" s="39"/>
      <c r="I72" s="38" t="s">
        <v>17</v>
      </c>
      <c r="J72" s="40">
        <f>J81-J77-J76-J74-J73-J78</f>
        <v>10013656</v>
      </c>
      <c r="K72" s="40">
        <f>K81-K77-K76-K74-K73-K75</f>
        <v>2880035</v>
      </c>
      <c r="L72" s="164">
        <f>L81-L73-L74-L75-L76-L77-L78-L79-L80</f>
        <v>2150000</v>
      </c>
      <c r="M72" s="180">
        <f>M81-M73-M74-M75-M76-M80</f>
        <v>3375700</v>
      </c>
      <c r="N72" s="180">
        <f>N81-N73-N74-N75-N76-N77</f>
        <v>4797350</v>
      </c>
      <c r="O72" s="180">
        <f>O81-O77-O76-O74-O73-O75</f>
        <v>6611800</v>
      </c>
      <c r="P72" s="102">
        <f aca="true" t="shared" si="7" ref="P72:R76">M72/L72*100</f>
        <v>157.0093023255814</v>
      </c>
      <c r="Q72" s="102">
        <f t="shared" si="7"/>
        <v>142.11422816008533</v>
      </c>
      <c r="R72" s="102">
        <f t="shared" si="7"/>
        <v>137.82192251972444</v>
      </c>
      <c r="S72" s="64"/>
      <c r="T72" s="64"/>
      <c r="U72" s="64"/>
      <c r="V72" s="64"/>
      <c r="W72" s="64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60"/>
      <c r="EM72" s="60"/>
      <c r="EN72" s="60"/>
      <c r="EO72" s="60"/>
      <c r="EP72" s="60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0"/>
      <c r="FB72" s="60"/>
      <c r="FC72" s="60"/>
      <c r="FD72" s="60"/>
      <c r="FE72" s="60"/>
      <c r="FF72" s="60"/>
      <c r="FG72" s="60"/>
      <c r="FH72" s="60"/>
      <c r="FI72" s="60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60"/>
      <c r="FV72" s="60"/>
      <c r="FW72" s="60"/>
      <c r="FX72" s="60"/>
      <c r="FY72" s="60"/>
      <c r="FZ72" s="60"/>
      <c r="GA72" s="60"/>
      <c r="GB72" s="60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60"/>
      <c r="GN72" s="60"/>
      <c r="GO72" s="60"/>
      <c r="GP72" s="60"/>
      <c r="GQ72" s="60"/>
      <c r="GR72" s="60"/>
      <c r="GS72" s="60"/>
      <c r="GT72" s="60"/>
      <c r="GU72" s="60"/>
      <c r="GV72" s="60"/>
      <c r="GW72" s="60"/>
      <c r="GX72" s="60"/>
      <c r="GY72" s="60"/>
      <c r="GZ72" s="60"/>
      <c r="HA72" s="60"/>
      <c r="HB72" s="60"/>
      <c r="HC72" s="60"/>
      <c r="HD72" s="60"/>
      <c r="HE72" s="60"/>
      <c r="HF72" s="60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0"/>
      <c r="HR72" s="60"/>
      <c r="HS72" s="60"/>
      <c r="HT72" s="60"/>
      <c r="HU72" s="60"/>
      <c r="HV72" s="60"/>
      <c r="HW72" s="60"/>
      <c r="HX72" s="60"/>
      <c r="HY72" s="60"/>
      <c r="HZ72" s="60"/>
      <c r="IA72" s="60"/>
      <c r="IB72" s="60"/>
      <c r="IC72" s="60"/>
      <c r="ID72" s="60"/>
      <c r="IE72" s="60"/>
      <c r="IF72" s="60"/>
      <c r="IG72" s="60"/>
      <c r="IH72" s="60"/>
      <c r="II72" s="60"/>
      <c r="IJ72" s="60"/>
      <c r="IK72" s="60"/>
      <c r="IL72" s="60"/>
      <c r="IM72" s="60"/>
      <c r="IN72" s="60"/>
      <c r="IO72" s="60"/>
      <c r="IP72" s="60"/>
      <c r="IQ72" s="60"/>
      <c r="IR72" s="60"/>
      <c r="IS72" s="60"/>
    </row>
    <row r="73" spans="1:253" ht="18.75">
      <c r="A73" s="34"/>
      <c r="B73" s="62"/>
      <c r="C73" s="62"/>
      <c r="D73" s="62"/>
      <c r="E73" s="35"/>
      <c r="F73" s="39"/>
      <c r="G73" s="39"/>
      <c r="H73" s="39"/>
      <c r="I73" s="38" t="s">
        <v>5</v>
      </c>
      <c r="J73" s="40">
        <v>54776</v>
      </c>
      <c r="K73" s="109">
        <v>50000</v>
      </c>
      <c r="L73" s="41">
        <v>50000</v>
      </c>
      <c r="M73" s="109">
        <v>49000</v>
      </c>
      <c r="N73" s="109">
        <v>49000</v>
      </c>
      <c r="O73" s="109">
        <v>49000</v>
      </c>
      <c r="P73" s="110">
        <f t="shared" si="7"/>
        <v>98</v>
      </c>
      <c r="Q73" s="110">
        <f t="shared" si="7"/>
        <v>100</v>
      </c>
      <c r="R73" s="110">
        <f t="shared" si="7"/>
        <v>100</v>
      </c>
      <c r="S73" s="64"/>
      <c r="T73" s="64"/>
      <c r="U73" s="64"/>
      <c r="V73" s="64"/>
      <c r="W73" s="64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B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</row>
    <row r="74" spans="1:253" ht="18.75">
      <c r="A74" s="34"/>
      <c r="B74" s="62"/>
      <c r="C74" s="62"/>
      <c r="D74" s="62"/>
      <c r="E74" s="35"/>
      <c r="F74" s="39"/>
      <c r="G74" s="39"/>
      <c r="H74" s="39"/>
      <c r="I74" s="38" t="s">
        <v>122</v>
      </c>
      <c r="J74" s="40">
        <v>375833</v>
      </c>
      <c r="K74" s="109">
        <v>5052110</v>
      </c>
      <c r="L74" s="41">
        <v>4700000</v>
      </c>
      <c r="M74" s="109">
        <f>700000+500000+2000000+300000+100000+200000+2000000</f>
        <v>5800000</v>
      </c>
      <c r="N74" s="109">
        <f>50000+1500000+500000+200000</f>
        <v>2250000</v>
      </c>
      <c r="O74" s="109">
        <f>1500000+200000+500000</f>
        <v>2200000</v>
      </c>
      <c r="P74" s="110">
        <f t="shared" si="7"/>
        <v>123.40425531914893</v>
      </c>
      <c r="Q74" s="110">
        <f t="shared" si="7"/>
        <v>38.793103448275865</v>
      </c>
      <c r="R74" s="110">
        <f t="shared" si="7"/>
        <v>97.77777777777777</v>
      </c>
      <c r="S74" s="64"/>
      <c r="T74" s="64"/>
      <c r="U74" s="64"/>
      <c r="V74" s="64"/>
      <c r="W74" s="64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0"/>
      <c r="EF74" s="60"/>
      <c r="EG74" s="60"/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60"/>
      <c r="ES74" s="60"/>
      <c r="ET74" s="60"/>
      <c r="EU74" s="60"/>
      <c r="EV74" s="60"/>
      <c r="EW74" s="60"/>
      <c r="EX74" s="60"/>
      <c r="EY74" s="60"/>
      <c r="EZ74" s="60"/>
      <c r="FA74" s="60"/>
      <c r="FB74" s="60"/>
      <c r="FC74" s="60"/>
      <c r="FD74" s="60"/>
      <c r="FE74" s="60"/>
      <c r="FF74" s="60"/>
      <c r="FG74" s="60"/>
      <c r="FH74" s="60"/>
      <c r="FI74" s="60"/>
      <c r="FJ74" s="60"/>
      <c r="FK74" s="60"/>
      <c r="FL74" s="60"/>
      <c r="FM74" s="60"/>
      <c r="FN74" s="60"/>
      <c r="FO74" s="60"/>
      <c r="FP74" s="60"/>
      <c r="FQ74" s="60"/>
      <c r="FR74" s="60"/>
      <c r="FS74" s="60"/>
      <c r="FT74" s="60"/>
      <c r="FU74" s="60"/>
      <c r="FV74" s="60"/>
      <c r="FW74" s="60"/>
      <c r="FX74" s="60"/>
      <c r="FY74" s="60"/>
      <c r="FZ74" s="60"/>
      <c r="GA74" s="60"/>
      <c r="GB74" s="60"/>
      <c r="GC74" s="60"/>
      <c r="GD74" s="60"/>
      <c r="GE74" s="60"/>
      <c r="GF74" s="60"/>
      <c r="GG74" s="60"/>
      <c r="GH74" s="60"/>
      <c r="GI74" s="60"/>
      <c r="GJ74" s="60"/>
      <c r="GK74" s="60"/>
      <c r="GL74" s="60"/>
      <c r="GM74" s="60"/>
      <c r="GN74" s="60"/>
      <c r="GO74" s="60"/>
      <c r="GP74" s="60"/>
      <c r="GQ74" s="60"/>
      <c r="GR74" s="60"/>
      <c r="GS74" s="60"/>
      <c r="GT74" s="60"/>
      <c r="GU74" s="60"/>
      <c r="GV74" s="60"/>
      <c r="GW74" s="60"/>
      <c r="GX74" s="60"/>
      <c r="GY74" s="60"/>
      <c r="GZ74" s="60"/>
      <c r="HA74" s="60"/>
      <c r="HB74" s="60"/>
      <c r="HC74" s="60"/>
      <c r="HD74" s="60"/>
      <c r="HE74" s="60"/>
      <c r="HF74" s="60"/>
      <c r="HG74" s="60"/>
      <c r="HH74" s="60"/>
      <c r="HI74" s="60"/>
      <c r="HJ74" s="60"/>
      <c r="HK74" s="60"/>
      <c r="HL74" s="60"/>
      <c r="HM74" s="60"/>
      <c r="HN74" s="60"/>
      <c r="HO74" s="60"/>
      <c r="HP74" s="60"/>
      <c r="HQ74" s="60"/>
      <c r="HR74" s="60"/>
      <c r="HS74" s="60"/>
      <c r="HT74" s="60"/>
      <c r="HU74" s="60"/>
      <c r="HV74" s="60"/>
      <c r="HW74" s="60"/>
      <c r="HX74" s="60"/>
      <c r="HY74" s="60"/>
      <c r="HZ74" s="60"/>
      <c r="IA74" s="60"/>
      <c r="IB74" s="60"/>
      <c r="IC74" s="60"/>
      <c r="ID74" s="60"/>
      <c r="IE74" s="60"/>
      <c r="IF74" s="60"/>
      <c r="IG74" s="60"/>
      <c r="IH74" s="60"/>
      <c r="II74" s="60"/>
      <c r="IJ74" s="60"/>
      <c r="IK74" s="60"/>
      <c r="IL74" s="60"/>
      <c r="IM74" s="60"/>
      <c r="IN74" s="60"/>
      <c r="IO74" s="60"/>
      <c r="IP74" s="60"/>
      <c r="IQ74" s="60"/>
      <c r="IR74" s="60"/>
      <c r="IS74" s="60"/>
    </row>
    <row r="75" spans="1:253" ht="18.75">
      <c r="A75" s="34"/>
      <c r="B75" s="62"/>
      <c r="C75" s="62"/>
      <c r="D75" s="62"/>
      <c r="E75" s="35"/>
      <c r="F75" s="39"/>
      <c r="G75" s="39"/>
      <c r="H75" s="39"/>
      <c r="I75" s="38" t="s">
        <v>83</v>
      </c>
      <c r="J75" s="40"/>
      <c r="K75" s="109">
        <v>1300000</v>
      </c>
      <c r="L75" s="41">
        <v>4277008</v>
      </c>
      <c r="M75" s="109">
        <f>600000+2450000+300000+500000+200000</f>
        <v>4050000</v>
      </c>
      <c r="N75" s="109">
        <f>1010000+700000+1000000+546900</f>
        <v>3256900</v>
      </c>
      <c r="O75" s="109">
        <f>1485000+1500000+834200</f>
        <v>3819200</v>
      </c>
      <c r="P75" s="110">
        <f t="shared" si="7"/>
        <v>94.69236438182953</v>
      </c>
      <c r="Q75" s="110">
        <f t="shared" si="7"/>
        <v>80.41728395061727</v>
      </c>
      <c r="R75" s="110">
        <f t="shared" si="7"/>
        <v>117.26488378519451</v>
      </c>
      <c r="S75" s="64"/>
      <c r="T75" s="64"/>
      <c r="U75" s="64"/>
      <c r="V75" s="64"/>
      <c r="W75" s="64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B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</row>
    <row r="76" spans="1:253" ht="18.75">
      <c r="A76" s="34"/>
      <c r="B76" s="62"/>
      <c r="C76" s="62"/>
      <c r="D76" s="62"/>
      <c r="E76" s="35"/>
      <c r="F76" s="39"/>
      <c r="G76" s="39"/>
      <c r="H76" s="39"/>
      <c r="I76" s="38" t="s">
        <v>84</v>
      </c>
      <c r="J76" s="40">
        <v>2560000</v>
      </c>
      <c r="K76" s="109">
        <v>3000000</v>
      </c>
      <c r="L76" s="41">
        <v>3400000</v>
      </c>
      <c r="M76" s="109">
        <v>2375300</v>
      </c>
      <c r="N76" s="109">
        <v>0</v>
      </c>
      <c r="O76" s="109"/>
      <c r="P76" s="110">
        <f t="shared" si="7"/>
        <v>69.86176470588235</v>
      </c>
      <c r="Q76" s="110"/>
      <c r="R76" s="110"/>
      <c r="S76" s="64"/>
      <c r="T76" s="64"/>
      <c r="U76" s="64"/>
      <c r="V76" s="64"/>
      <c r="W76" s="64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R76" s="60"/>
      <c r="ES76" s="60"/>
      <c r="ET76" s="60"/>
      <c r="EU76" s="60"/>
      <c r="EV76" s="60"/>
      <c r="EW76" s="60"/>
      <c r="EX76" s="60"/>
      <c r="EY76" s="60"/>
      <c r="EZ76" s="60"/>
      <c r="FA76" s="60"/>
      <c r="FB76" s="60"/>
      <c r="FC76" s="60"/>
      <c r="FD76" s="60"/>
      <c r="FE76" s="60"/>
      <c r="FF76" s="60"/>
      <c r="FG76" s="60"/>
      <c r="FH76" s="60"/>
      <c r="FI76" s="60"/>
      <c r="FJ76" s="60"/>
      <c r="FK76" s="60"/>
      <c r="FL76" s="60"/>
      <c r="FM76" s="60"/>
      <c r="FN76" s="60"/>
      <c r="FO76" s="60"/>
      <c r="FP76" s="60"/>
      <c r="FQ76" s="60"/>
      <c r="FR76" s="60"/>
      <c r="FS76" s="60"/>
      <c r="FT76" s="60"/>
      <c r="FU76" s="60"/>
      <c r="FV76" s="60"/>
      <c r="FW76" s="60"/>
      <c r="FX76" s="60"/>
      <c r="FY76" s="60"/>
      <c r="FZ76" s="60"/>
      <c r="GA76" s="60"/>
      <c r="GB76" s="60"/>
      <c r="GC76" s="60"/>
      <c r="GD76" s="60"/>
      <c r="GE76" s="60"/>
      <c r="GF76" s="60"/>
      <c r="GG76" s="60"/>
      <c r="GH76" s="60"/>
      <c r="GI76" s="60"/>
      <c r="GJ76" s="60"/>
      <c r="GK76" s="60"/>
      <c r="GL76" s="60"/>
      <c r="GM76" s="60"/>
      <c r="GN76" s="60"/>
      <c r="GO76" s="60"/>
      <c r="GP76" s="60"/>
      <c r="GQ76" s="60"/>
      <c r="GR76" s="60"/>
      <c r="GS76" s="60"/>
      <c r="GT76" s="60"/>
      <c r="GU76" s="60"/>
      <c r="GV76" s="60"/>
      <c r="GW76" s="60"/>
      <c r="GX76" s="60"/>
      <c r="GY76" s="60"/>
      <c r="GZ76" s="60"/>
      <c r="HA76" s="60"/>
      <c r="HB76" s="60"/>
      <c r="HC76" s="60"/>
      <c r="HD76" s="60"/>
      <c r="HE76" s="60"/>
      <c r="HF76" s="60"/>
      <c r="HG76" s="60"/>
      <c r="HH76" s="60"/>
      <c r="HI76" s="60"/>
      <c r="HJ76" s="60"/>
      <c r="HK76" s="60"/>
      <c r="HL76" s="60"/>
      <c r="HM76" s="60"/>
      <c r="HN76" s="60"/>
      <c r="HO76" s="60"/>
      <c r="HP76" s="60"/>
      <c r="HQ76" s="60"/>
      <c r="HR76" s="60"/>
      <c r="HS76" s="60"/>
      <c r="HT76" s="60"/>
      <c r="HU76" s="60"/>
      <c r="HV76" s="60"/>
      <c r="HW76" s="60"/>
      <c r="HX76" s="60"/>
      <c r="HY76" s="60"/>
      <c r="HZ76" s="60"/>
      <c r="IA76" s="60"/>
      <c r="IB76" s="60"/>
      <c r="IC76" s="60"/>
      <c r="ID76" s="60"/>
      <c r="IE76" s="60"/>
      <c r="IF76" s="60"/>
      <c r="IG76" s="60"/>
      <c r="IH76" s="60"/>
      <c r="II76" s="60"/>
      <c r="IJ76" s="60"/>
      <c r="IK76" s="60"/>
      <c r="IL76" s="60"/>
      <c r="IM76" s="60"/>
      <c r="IN76" s="60"/>
      <c r="IO76" s="60"/>
      <c r="IP76" s="60"/>
      <c r="IQ76" s="60"/>
      <c r="IR76" s="60"/>
      <c r="IS76" s="60"/>
    </row>
    <row r="77" spans="1:253" ht="18.75">
      <c r="A77" s="34"/>
      <c r="B77" s="62"/>
      <c r="C77" s="62"/>
      <c r="D77" s="62"/>
      <c r="E77" s="35"/>
      <c r="F77" s="39"/>
      <c r="G77" s="39"/>
      <c r="H77" s="39"/>
      <c r="I77" s="38" t="s">
        <v>85</v>
      </c>
      <c r="J77" s="40">
        <v>7004120</v>
      </c>
      <c r="K77" s="109">
        <v>1920000</v>
      </c>
      <c r="L77" s="41">
        <v>4920000</v>
      </c>
      <c r="M77" s="109"/>
      <c r="N77" s="109">
        <v>2376750</v>
      </c>
      <c r="O77" s="109"/>
      <c r="P77" s="102"/>
      <c r="Q77" s="102"/>
      <c r="R77" s="102"/>
      <c r="S77" s="64"/>
      <c r="T77" s="64"/>
      <c r="U77" s="64"/>
      <c r="V77" s="64"/>
      <c r="W77" s="64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B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</row>
    <row r="78" spans="1:253" ht="18.75">
      <c r="A78" s="34"/>
      <c r="B78" s="62"/>
      <c r="C78" s="62"/>
      <c r="D78" s="62"/>
      <c r="E78" s="35"/>
      <c r="F78" s="39"/>
      <c r="G78" s="39"/>
      <c r="H78" s="39"/>
      <c r="I78" s="38" t="s">
        <v>18</v>
      </c>
      <c r="J78" s="40">
        <v>2831967</v>
      </c>
      <c r="K78" s="109"/>
      <c r="L78" s="41">
        <v>2967098</v>
      </c>
      <c r="M78" s="109"/>
      <c r="N78" s="109"/>
      <c r="O78" s="109"/>
      <c r="P78" s="102"/>
      <c r="Q78" s="102"/>
      <c r="R78" s="102"/>
      <c r="S78" s="64"/>
      <c r="T78" s="64"/>
      <c r="U78" s="64"/>
      <c r="V78" s="64"/>
      <c r="W78" s="64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0"/>
      <c r="FB78" s="60"/>
      <c r="FC78" s="60"/>
      <c r="FD78" s="60"/>
      <c r="FE78" s="60"/>
      <c r="FF78" s="60"/>
      <c r="FG78" s="60"/>
      <c r="FH78" s="60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60"/>
      <c r="FV78" s="60"/>
      <c r="FW78" s="60"/>
      <c r="FX78" s="60"/>
      <c r="FY78" s="60"/>
      <c r="FZ78" s="60"/>
      <c r="GA78" s="60"/>
      <c r="GB78" s="60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60"/>
      <c r="GN78" s="60"/>
      <c r="GO78" s="60"/>
      <c r="GP78" s="60"/>
      <c r="GQ78" s="60"/>
      <c r="GR78" s="60"/>
      <c r="GS78" s="60"/>
      <c r="GT78" s="60"/>
      <c r="GU78" s="60"/>
      <c r="GV78" s="60"/>
      <c r="GW78" s="60"/>
      <c r="GX78" s="60"/>
      <c r="GY78" s="60"/>
      <c r="GZ78" s="60"/>
      <c r="HA78" s="60"/>
      <c r="HB78" s="60"/>
      <c r="HC78" s="60"/>
      <c r="HD78" s="60"/>
      <c r="HE78" s="60"/>
      <c r="HF78" s="60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0"/>
      <c r="HR78" s="60"/>
      <c r="HS78" s="60"/>
      <c r="HT78" s="60"/>
      <c r="HU78" s="60"/>
      <c r="HV78" s="60"/>
      <c r="HW78" s="60"/>
      <c r="HX78" s="60"/>
      <c r="HY78" s="60"/>
      <c r="HZ78" s="60"/>
      <c r="IA78" s="60"/>
      <c r="IB78" s="60"/>
      <c r="IC78" s="60"/>
      <c r="ID78" s="60"/>
      <c r="IE78" s="60"/>
      <c r="IF78" s="60"/>
      <c r="IG78" s="60"/>
      <c r="IH78" s="60"/>
      <c r="II78" s="60"/>
      <c r="IJ78" s="60"/>
      <c r="IK78" s="60"/>
      <c r="IL78" s="60"/>
      <c r="IM78" s="60"/>
      <c r="IN78" s="60"/>
      <c r="IO78" s="60"/>
      <c r="IP78" s="60"/>
      <c r="IQ78" s="60"/>
      <c r="IR78" s="60"/>
      <c r="IS78" s="60"/>
    </row>
    <row r="79" spans="1:253" ht="18.75">
      <c r="A79" s="34"/>
      <c r="B79" s="62"/>
      <c r="C79" s="62"/>
      <c r="D79" s="62"/>
      <c r="E79" s="35"/>
      <c r="F79" s="39"/>
      <c r="G79" s="39"/>
      <c r="H79" s="39"/>
      <c r="I79" s="38" t="s">
        <v>114</v>
      </c>
      <c r="J79" s="40"/>
      <c r="K79" s="109"/>
      <c r="L79" s="41">
        <v>3749635</v>
      </c>
      <c r="M79" s="109"/>
      <c r="N79" s="109"/>
      <c r="O79" s="109"/>
      <c r="P79" s="110"/>
      <c r="Q79" s="110"/>
      <c r="R79" s="110"/>
      <c r="S79" s="64"/>
      <c r="T79" s="64"/>
      <c r="U79" s="64"/>
      <c r="V79" s="64"/>
      <c r="W79" s="64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</row>
    <row r="80" spans="1:253" ht="18.75">
      <c r="A80" s="34"/>
      <c r="B80" s="62"/>
      <c r="C80" s="62"/>
      <c r="D80" s="62"/>
      <c r="E80" s="35"/>
      <c r="F80" s="39"/>
      <c r="G80" s="39"/>
      <c r="H80" s="39"/>
      <c r="I80" s="38" t="s">
        <v>113</v>
      </c>
      <c r="J80" s="40"/>
      <c r="K80" s="109"/>
      <c r="L80" s="41">
        <v>12700000</v>
      </c>
      <c r="M80" s="109">
        <v>12700000</v>
      </c>
      <c r="N80" s="109"/>
      <c r="O80" s="109"/>
      <c r="P80" s="110"/>
      <c r="Q80" s="110"/>
      <c r="R80" s="110"/>
      <c r="S80" s="64"/>
      <c r="T80" s="64"/>
      <c r="U80" s="64"/>
      <c r="V80" s="64"/>
      <c r="W80" s="64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  <c r="DZ80" s="60"/>
      <c r="EA80" s="60"/>
      <c r="EB80" s="60"/>
      <c r="EC80" s="60"/>
      <c r="ED80" s="60"/>
      <c r="EE80" s="60"/>
      <c r="EF80" s="60"/>
      <c r="EG80" s="60"/>
      <c r="EH80" s="60"/>
      <c r="EI80" s="60"/>
      <c r="EJ80" s="60"/>
      <c r="EK80" s="60"/>
      <c r="EL80" s="60"/>
      <c r="EM80" s="60"/>
      <c r="EN80" s="60"/>
      <c r="EO80" s="60"/>
      <c r="EP80" s="60"/>
      <c r="EQ80" s="60"/>
      <c r="ER80" s="60"/>
      <c r="ES80" s="60"/>
      <c r="ET80" s="60"/>
      <c r="EU80" s="60"/>
      <c r="EV80" s="60"/>
      <c r="EW80" s="60"/>
      <c r="EX80" s="60"/>
      <c r="EY80" s="60"/>
      <c r="EZ80" s="60"/>
      <c r="FA80" s="60"/>
      <c r="FB80" s="60"/>
      <c r="FC80" s="60"/>
      <c r="FD80" s="60"/>
      <c r="FE80" s="60"/>
      <c r="FF80" s="60"/>
      <c r="FG80" s="60"/>
      <c r="FH80" s="60"/>
      <c r="FI80" s="60"/>
      <c r="FJ80" s="60"/>
      <c r="FK80" s="60"/>
      <c r="FL80" s="60"/>
      <c r="FM80" s="60"/>
      <c r="FN80" s="60"/>
      <c r="FO80" s="60"/>
      <c r="FP80" s="60"/>
      <c r="FQ80" s="60"/>
      <c r="FR80" s="60"/>
      <c r="FS80" s="60"/>
      <c r="FT80" s="60"/>
      <c r="FU80" s="60"/>
      <c r="FV80" s="60"/>
      <c r="FW80" s="60"/>
      <c r="FX80" s="60"/>
      <c r="FY80" s="60"/>
      <c r="FZ80" s="60"/>
      <c r="GA80" s="60"/>
      <c r="GB80" s="60"/>
      <c r="GC80" s="60"/>
      <c r="GD80" s="60"/>
      <c r="GE80" s="60"/>
      <c r="GF80" s="60"/>
      <c r="GG80" s="60"/>
      <c r="GH80" s="60"/>
      <c r="GI80" s="60"/>
      <c r="GJ80" s="60"/>
      <c r="GK80" s="60"/>
      <c r="GL80" s="60"/>
      <c r="GM80" s="60"/>
      <c r="GN80" s="60"/>
      <c r="GO80" s="60"/>
      <c r="GP80" s="60"/>
      <c r="GQ80" s="60"/>
      <c r="GR80" s="60"/>
      <c r="GS80" s="60"/>
      <c r="GT80" s="60"/>
      <c r="GU80" s="60"/>
      <c r="GV80" s="60"/>
      <c r="GW80" s="60"/>
      <c r="GX80" s="60"/>
      <c r="GY80" s="60"/>
      <c r="GZ80" s="60"/>
      <c r="HA80" s="60"/>
      <c r="HB80" s="60"/>
      <c r="HC80" s="60"/>
      <c r="HD80" s="60"/>
      <c r="HE80" s="60"/>
      <c r="HF80" s="60"/>
      <c r="HG80" s="60"/>
      <c r="HH80" s="60"/>
      <c r="HI80" s="60"/>
      <c r="HJ80" s="60"/>
      <c r="HK80" s="60"/>
      <c r="HL80" s="60"/>
      <c r="HM80" s="60"/>
      <c r="HN80" s="60"/>
      <c r="HO80" s="60"/>
      <c r="HP80" s="60"/>
      <c r="HQ80" s="60"/>
      <c r="HR80" s="60"/>
      <c r="HS80" s="60"/>
      <c r="HT80" s="60"/>
      <c r="HU80" s="60"/>
      <c r="HV80" s="60"/>
      <c r="HW80" s="60"/>
      <c r="HX80" s="60"/>
      <c r="HY80" s="60"/>
      <c r="HZ80" s="60"/>
      <c r="IA80" s="60"/>
      <c r="IB80" s="60"/>
      <c r="IC80" s="60"/>
      <c r="ID80" s="60"/>
      <c r="IE80" s="60"/>
      <c r="IF80" s="60"/>
      <c r="IG80" s="60"/>
      <c r="IH80" s="60"/>
      <c r="II80" s="60"/>
      <c r="IJ80" s="60"/>
      <c r="IK80" s="60"/>
      <c r="IL80" s="60"/>
      <c r="IM80" s="60"/>
      <c r="IN80" s="60"/>
      <c r="IO80" s="60"/>
      <c r="IP80" s="60"/>
      <c r="IQ80" s="60"/>
      <c r="IR80" s="60"/>
      <c r="IS80" s="60"/>
    </row>
    <row r="81" spans="1:253" ht="18.75">
      <c r="A81" s="34"/>
      <c r="B81" s="62"/>
      <c r="C81" s="62"/>
      <c r="D81" s="62"/>
      <c r="E81" s="35"/>
      <c r="F81" s="39"/>
      <c r="G81" s="39"/>
      <c r="H81" s="39"/>
      <c r="I81" s="38" t="s">
        <v>6</v>
      </c>
      <c r="J81" s="40">
        <f aca="true" t="shared" si="8" ref="J81:O81">J12</f>
        <v>22840352</v>
      </c>
      <c r="K81" s="40">
        <f t="shared" si="8"/>
        <v>14202145</v>
      </c>
      <c r="L81" s="164">
        <f t="shared" si="8"/>
        <v>38913741</v>
      </c>
      <c r="M81" s="180">
        <f t="shared" si="8"/>
        <v>28350000</v>
      </c>
      <c r="N81" s="180">
        <f t="shared" si="8"/>
        <v>12730000</v>
      </c>
      <c r="O81" s="180">
        <f t="shared" si="8"/>
        <v>12680000</v>
      </c>
      <c r="P81" s="110">
        <f>M81/L81*100</f>
        <v>72.85344269521659</v>
      </c>
      <c r="Q81" s="110">
        <f>N81/M81*100</f>
        <v>44.90299823633157</v>
      </c>
      <c r="R81" s="110">
        <f>O81/N81*100</f>
        <v>99.60722702278083</v>
      </c>
      <c r="S81" s="64"/>
      <c r="T81" s="64"/>
      <c r="U81" s="64"/>
      <c r="V81" s="64"/>
      <c r="W81" s="64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J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B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</row>
    <row r="82" spans="1:23" s="126" customFormat="1" ht="18.75">
      <c r="A82" s="179" t="s">
        <v>104</v>
      </c>
      <c r="B82" s="179"/>
      <c r="C82" s="179"/>
      <c r="D82" s="179"/>
      <c r="E82" s="146"/>
      <c r="F82" s="152"/>
      <c r="G82" s="146"/>
      <c r="H82" s="146"/>
      <c r="I82" s="146"/>
      <c r="J82" s="146"/>
      <c r="K82" s="146"/>
      <c r="L82" s="140"/>
      <c r="M82" s="142"/>
      <c r="N82" s="142"/>
      <c r="O82" s="142"/>
      <c r="P82" s="77"/>
      <c r="Q82" s="77"/>
      <c r="R82" s="98"/>
      <c r="S82" s="64"/>
      <c r="T82" s="64"/>
      <c r="U82" s="64"/>
      <c r="V82" s="64"/>
      <c r="W82" s="64"/>
    </row>
    <row r="83" spans="1:23" s="126" customFormat="1" ht="18.75">
      <c r="A83" s="179" t="s">
        <v>121</v>
      </c>
      <c r="B83" s="179"/>
      <c r="C83" s="179"/>
      <c r="D83" s="179"/>
      <c r="E83" s="146"/>
      <c r="F83" s="152"/>
      <c r="G83" s="146"/>
      <c r="H83" s="146"/>
      <c r="I83" s="146"/>
      <c r="J83" s="146"/>
      <c r="K83" s="146"/>
      <c r="L83" s="63"/>
      <c r="M83" s="142"/>
      <c r="N83" s="191"/>
      <c r="O83" s="191"/>
      <c r="P83" s="191"/>
      <c r="Q83" s="77"/>
      <c r="R83" s="98"/>
      <c r="S83" s="64"/>
      <c r="T83" s="64"/>
      <c r="U83" s="64"/>
      <c r="V83" s="64"/>
      <c r="W83" s="64"/>
    </row>
    <row r="84" spans="1:23" s="126" customFormat="1" ht="18.75">
      <c r="A84" s="179" t="s">
        <v>124</v>
      </c>
      <c r="B84" s="179"/>
      <c r="C84" s="179"/>
      <c r="D84" s="179"/>
      <c r="E84" s="145"/>
      <c r="F84" s="148"/>
      <c r="G84" s="147"/>
      <c r="H84" s="147"/>
      <c r="I84" s="147"/>
      <c r="J84" s="147"/>
      <c r="K84" s="147"/>
      <c r="L84" s="143"/>
      <c r="M84" s="143"/>
      <c r="N84" s="191"/>
      <c r="O84" s="191"/>
      <c r="P84" s="191"/>
      <c r="Q84" s="108"/>
      <c r="R84" s="99"/>
      <c r="S84" s="64"/>
      <c r="T84" s="64"/>
      <c r="U84" s="64"/>
      <c r="V84" s="64"/>
      <c r="W84" s="64"/>
    </row>
    <row r="85" spans="1:23" s="126" customFormat="1" ht="18.75">
      <c r="A85" s="145"/>
      <c r="B85" s="145"/>
      <c r="C85" s="148"/>
      <c r="D85" s="149"/>
      <c r="E85" s="149"/>
      <c r="F85" s="153"/>
      <c r="G85" s="149"/>
      <c r="H85" s="149"/>
      <c r="I85" s="147" t="s">
        <v>128</v>
      </c>
      <c r="J85" s="186"/>
      <c r="K85" s="186"/>
      <c r="L85" s="187"/>
      <c r="M85" s="187"/>
      <c r="N85" s="187"/>
      <c r="O85" s="187"/>
      <c r="P85" s="186"/>
      <c r="Q85" s="107"/>
      <c r="R85" s="100"/>
      <c r="S85" s="64"/>
      <c r="T85" s="64"/>
      <c r="U85" s="64"/>
      <c r="V85" s="64"/>
      <c r="W85" s="64"/>
    </row>
    <row r="86" spans="1:23" s="126" customFormat="1" ht="18.75">
      <c r="A86" s="145"/>
      <c r="B86" s="145"/>
      <c r="C86" s="145"/>
      <c r="D86" s="151"/>
      <c r="E86" s="150"/>
      <c r="F86" s="154"/>
      <c r="G86" s="150"/>
      <c r="H86" s="150"/>
      <c r="I86" s="187"/>
      <c r="J86" s="186"/>
      <c r="K86" s="186"/>
      <c r="L86" s="187"/>
      <c r="M86" s="187"/>
      <c r="N86" s="187" t="s">
        <v>127</v>
      </c>
      <c r="O86" s="187"/>
      <c r="P86" s="186"/>
      <c r="Q86" s="64"/>
      <c r="R86" s="100"/>
      <c r="S86" s="64"/>
      <c r="T86" s="64"/>
      <c r="U86" s="64"/>
      <c r="V86" s="64"/>
      <c r="W86" s="64"/>
    </row>
    <row r="87" spans="1:23" s="126" customFormat="1" ht="18.75">
      <c r="A87" s="145"/>
      <c r="B87" s="145"/>
      <c r="C87" s="145"/>
      <c r="D87" s="151"/>
      <c r="E87" s="150"/>
      <c r="F87" s="154"/>
      <c r="G87" s="150"/>
      <c r="H87" s="150"/>
      <c r="I87" s="187"/>
      <c r="J87" s="186"/>
      <c r="K87" s="186"/>
      <c r="L87" s="187"/>
      <c r="M87" s="187"/>
      <c r="N87" s="187" t="s">
        <v>129</v>
      </c>
      <c r="O87" s="187"/>
      <c r="P87" s="187"/>
      <c r="Q87" s="74"/>
      <c r="R87" s="99"/>
      <c r="S87" s="64"/>
      <c r="T87" s="64"/>
      <c r="U87" s="64"/>
      <c r="V87" s="64"/>
      <c r="W87" s="64"/>
    </row>
    <row r="88" spans="5:23" s="126" customFormat="1" ht="18.75">
      <c r="E88" s="69"/>
      <c r="F88" s="69"/>
      <c r="G88" s="69"/>
      <c r="H88" s="69"/>
      <c r="I88"/>
      <c r="J88" s="188"/>
      <c r="K88" s="186"/>
      <c r="L88" s="186"/>
      <c r="M88" s="186"/>
      <c r="N88" s="186" t="s">
        <v>130</v>
      </c>
      <c r="O88" s="186"/>
      <c r="P88" s="187"/>
      <c r="Q88" s="74"/>
      <c r="R88" s="99"/>
      <c r="S88" s="64"/>
      <c r="T88" s="64"/>
      <c r="U88" s="64"/>
      <c r="V88" s="64"/>
      <c r="W88" s="64"/>
    </row>
    <row r="89" spans="5:23" s="126" customFormat="1" ht="18.75">
      <c r="E89" s="69"/>
      <c r="F89" s="69"/>
      <c r="G89" s="69"/>
      <c r="H89" s="73"/>
      <c r="I89" s="69"/>
      <c r="J89" s="63"/>
      <c r="K89" s="63"/>
      <c r="L89" s="63"/>
      <c r="M89" s="144"/>
      <c r="N89" s="144"/>
      <c r="O89" s="144"/>
      <c r="P89" s="74"/>
      <c r="Q89" s="74"/>
      <c r="R89" s="99"/>
      <c r="S89" s="64"/>
      <c r="T89" s="64"/>
      <c r="U89" s="64"/>
      <c r="V89" s="64"/>
      <c r="W89" s="64"/>
    </row>
    <row r="90" spans="5:23" s="126" customFormat="1" ht="18.75">
      <c r="E90" s="69"/>
      <c r="F90" s="69"/>
      <c r="G90" s="69"/>
      <c r="H90" s="73"/>
      <c r="I90" s="69"/>
      <c r="J90" s="64"/>
      <c r="K90" s="64"/>
      <c r="L90" s="63"/>
      <c r="M90" s="64"/>
      <c r="N90" s="64"/>
      <c r="O90" s="64"/>
      <c r="P90" s="64"/>
      <c r="Q90" s="64"/>
      <c r="R90" s="100"/>
      <c r="S90" s="64"/>
      <c r="T90" s="64"/>
      <c r="U90" s="64"/>
      <c r="V90" s="64"/>
      <c r="W90" s="64"/>
    </row>
    <row r="91" spans="5:23" s="126" customFormat="1" ht="18.75">
      <c r="E91" s="69"/>
      <c r="F91" s="69"/>
      <c r="G91" s="69"/>
      <c r="H91" s="73"/>
      <c r="I91" s="69"/>
      <c r="J91" s="155"/>
      <c r="K91" s="156"/>
      <c r="L91" s="64"/>
      <c r="M91" s="74"/>
      <c r="N91" s="74"/>
      <c r="O91" s="74"/>
      <c r="P91" s="74"/>
      <c r="Q91" s="74"/>
      <c r="R91" s="99"/>
      <c r="S91" s="64"/>
      <c r="T91" s="64"/>
      <c r="U91" s="64"/>
      <c r="V91" s="64"/>
      <c r="W91" s="64"/>
    </row>
    <row r="92" spans="5:23" s="126" customFormat="1" ht="18.75">
      <c r="E92" s="69"/>
      <c r="F92" s="69"/>
      <c r="G92" s="69"/>
      <c r="H92" s="73"/>
      <c r="I92" s="69"/>
      <c r="J92" s="155"/>
      <c r="K92" s="156"/>
      <c r="L92" s="63"/>
      <c r="M92" s="74"/>
      <c r="N92" s="74"/>
      <c r="O92" s="74"/>
      <c r="P92" s="74"/>
      <c r="Q92" s="74"/>
      <c r="R92" s="99"/>
      <c r="S92" s="64"/>
      <c r="T92" s="64"/>
      <c r="U92" s="64"/>
      <c r="V92" s="64"/>
      <c r="W92" s="64"/>
    </row>
    <row r="93" spans="5:23" s="126" customFormat="1" ht="18.75">
      <c r="E93" s="69"/>
      <c r="F93" s="137"/>
      <c r="G93" s="138"/>
      <c r="H93" s="69"/>
      <c r="I93" s="136"/>
      <c r="J93" s="137"/>
      <c r="K93" s="141"/>
      <c r="L93" s="64"/>
      <c r="M93" s="141"/>
      <c r="N93" s="141"/>
      <c r="O93" s="141"/>
      <c r="P93" s="141"/>
      <c r="Q93" s="64"/>
      <c r="R93" s="100"/>
      <c r="S93" s="64"/>
      <c r="T93" s="64"/>
      <c r="U93" s="64"/>
      <c r="V93" s="64"/>
      <c r="W93" s="64"/>
    </row>
    <row r="94" spans="5:23" s="126" customFormat="1" ht="18.75">
      <c r="E94" s="69"/>
      <c r="F94" s="137"/>
      <c r="G94" s="138"/>
      <c r="H94" s="73"/>
      <c r="I94" s="137"/>
      <c r="J94" s="139"/>
      <c r="K94" s="140"/>
      <c r="L94" s="144"/>
      <c r="M94" s="141"/>
      <c r="N94" s="141"/>
      <c r="O94" s="141"/>
      <c r="P94" s="137"/>
      <c r="Q94" s="64"/>
      <c r="R94" s="100"/>
      <c r="S94" s="64"/>
      <c r="T94" s="64"/>
      <c r="U94" s="64"/>
      <c r="V94" s="64"/>
      <c r="W94" s="64"/>
    </row>
    <row r="95" spans="5:23" s="126" customFormat="1" ht="18.75">
      <c r="E95" s="69"/>
      <c r="F95" s="69"/>
      <c r="G95" s="69"/>
      <c r="H95" s="69"/>
      <c r="I95" s="69"/>
      <c r="J95" s="139"/>
      <c r="K95" s="140"/>
      <c r="L95" s="144"/>
      <c r="M95" s="139"/>
      <c r="N95" s="139"/>
      <c r="O95" s="139"/>
      <c r="P95" s="64"/>
      <c r="Q95" s="64"/>
      <c r="R95" s="100"/>
      <c r="S95" s="64"/>
      <c r="T95" s="64"/>
      <c r="U95" s="64"/>
      <c r="V95" s="64"/>
      <c r="W95" s="64"/>
    </row>
    <row r="96" spans="1:23" s="126" customFormat="1" ht="18.75">
      <c r="A96" s="66"/>
      <c r="B96" s="66"/>
      <c r="C96" s="66"/>
      <c r="D96" s="66"/>
      <c r="E96" s="69"/>
      <c r="F96" s="69"/>
      <c r="G96" s="69"/>
      <c r="H96" s="73"/>
      <c r="I96" s="137"/>
      <c r="J96" s="139"/>
      <c r="K96" s="139"/>
      <c r="L96" s="141"/>
      <c r="M96" s="142"/>
      <c r="N96" s="142"/>
      <c r="O96" s="142"/>
      <c r="P96" s="157"/>
      <c r="Q96" s="64"/>
      <c r="R96" s="100"/>
      <c r="S96" s="64"/>
      <c r="T96" s="64"/>
      <c r="U96" s="64"/>
      <c r="V96" s="64"/>
      <c r="W96" s="64"/>
    </row>
    <row r="97" spans="1:23" s="126" customFormat="1" ht="18.75">
      <c r="A97" s="66"/>
      <c r="B97" s="66"/>
      <c r="C97" s="66"/>
      <c r="D97" s="66"/>
      <c r="E97" s="69"/>
      <c r="F97" s="69"/>
      <c r="G97" s="69"/>
      <c r="H97" s="73"/>
      <c r="I97" s="70"/>
      <c r="J97" s="63"/>
      <c r="K97" s="63"/>
      <c r="L97" s="63"/>
      <c r="M97" s="142"/>
      <c r="N97" s="142"/>
      <c r="O97" s="142"/>
      <c r="P97" s="157"/>
      <c r="Q97" s="64"/>
      <c r="R97" s="100"/>
      <c r="S97" s="64"/>
      <c r="T97" s="64"/>
      <c r="U97" s="64"/>
      <c r="V97" s="64"/>
      <c r="W97" s="64"/>
    </row>
    <row r="98" spans="1:23" s="126" customFormat="1" ht="18.75">
      <c r="A98" s="66"/>
      <c r="B98" s="66"/>
      <c r="C98" s="66"/>
      <c r="D98" s="66"/>
      <c r="E98" s="69"/>
      <c r="F98" s="69"/>
      <c r="G98" s="69"/>
      <c r="H98" s="73"/>
      <c r="I98" s="70"/>
      <c r="J98" s="156"/>
      <c r="K98" s="74"/>
      <c r="L98" s="63"/>
      <c r="M98" s="144"/>
      <c r="N98" s="144"/>
      <c r="O98" s="144"/>
      <c r="P98" s="74"/>
      <c r="Q98" s="64"/>
      <c r="R98" s="100"/>
      <c r="S98" s="64"/>
      <c r="T98" s="64"/>
      <c r="U98" s="64"/>
      <c r="V98" s="64"/>
      <c r="W98" s="64"/>
    </row>
    <row r="99" spans="1:23" s="126" customFormat="1" ht="18.75">
      <c r="A99" s="66"/>
      <c r="B99" s="66"/>
      <c r="C99" s="66"/>
      <c r="D99" s="66"/>
      <c r="E99" s="69"/>
      <c r="F99" s="69"/>
      <c r="G99" s="69"/>
      <c r="H99" s="73"/>
      <c r="I99" s="70"/>
      <c r="J99" s="156"/>
      <c r="K99" s="74"/>
      <c r="L99" s="74"/>
      <c r="M99" s="144"/>
      <c r="N99" s="144"/>
      <c r="O99" s="144"/>
      <c r="P99" s="74"/>
      <c r="Q99" s="64"/>
      <c r="R99" s="100"/>
      <c r="S99" s="64"/>
      <c r="T99" s="64"/>
      <c r="U99" s="64"/>
      <c r="V99" s="64"/>
      <c r="W99" s="64"/>
    </row>
    <row r="100" spans="1:23" s="126" customFormat="1" ht="18.75">
      <c r="A100" s="66"/>
      <c r="B100" s="66"/>
      <c r="C100" s="66"/>
      <c r="D100" s="66"/>
      <c r="E100" s="69"/>
      <c r="F100" s="69"/>
      <c r="G100" s="69"/>
      <c r="H100" s="73"/>
      <c r="I100" s="70"/>
      <c r="J100" s="63"/>
      <c r="K100" s="74"/>
      <c r="L100" s="74"/>
      <c r="M100" s="144"/>
      <c r="N100" s="144"/>
      <c r="O100" s="144"/>
      <c r="P100" s="74"/>
      <c r="Q100" s="64"/>
      <c r="R100" s="100"/>
      <c r="S100" s="64"/>
      <c r="T100" s="64"/>
      <c r="U100" s="64"/>
      <c r="V100" s="64"/>
      <c r="W100" s="64"/>
    </row>
    <row r="101" spans="1:23" s="126" customFormat="1" ht="18.75">
      <c r="A101" s="66"/>
      <c r="B101" s="66"/>
      <c r="C101" s="66"/>
      <c r="D101" s="66"/>
      <c r="E101" s="69"/>
      <c r="F101" s="69"/>
      <c r="G101" s="69"/>
      <c r="H101" s="73"/>
      <c r="I101" s="70"/>
      <c r="J101" s="63"/>
      <c r="K101" s="63"/>
      <c r="L101" s="63"/>
      <c r="M101" s="64"/>
      <c r="N101" s="64"/>
      <c r="O101" s="64"/>
      <c r="P101" s="64"/>
      <c r="Q101" s="64"/>
      <c r="R101" s="100"/>
      <c r="S101" s="64"/>
      <c r="T101" s="64"/>
      <c r="U101" s="64"/>
      <c r="V101" s="64"/>
      <c r="W101" s="64"/>
    </row>
    <row r="102" spans="1:23" s="126" customFormat="1" ht="18.75">
      <c r="A102" s="66"/>
      <c r="B102" s="66"/>
      <c r="C102" s="66"/>
      <c r="D102" s="66"/>
      <c r="E102" s="69"/>
      <c r="F102" s="69"/>
      <c r="G102" s="69"/>
      <c r="H102" s="73"/>
      <c r="I102" s="70"/>
      <c r="J102" s="63"/>
      <c r="K102" s="63"/>
      <c r="L102" s="63"/>
      <c r="M102" s="64"/>
      <c r="N102" s="64"/>
      <c r="O102" s="64"/>
      <c r="P102" s="64"/>
      <c r="Q102" s="64"/>
      <c r="R102" s="100"/>
      <c r="S102" s="64"/>
      <c r="T102" s="64"/>
      <c r="U102" s="64"/>
      <c r="V102" s="64"/>
      <c r="W102" s="64"/>
    </row>
    <row r="103" spans="1:23" s="126" customFormat="1" ht="18.75">
      <c r="A103" s="66"/>
      <c r="B103" s="66"/>
      <c r="C103" s="66"/>
      <c r="D103" s="66"/>
      <c r="E103" s="69"/>
      <c r="F103" s="69"/>
      <c r="G103" s="69"/>
      <c r="H103" s="73"/>
      <c r="I103" s="70"/>
      <c r="J103" s="64"/>
      <c r="K103" s="64"/>
      <c r="L103" s="64"/>
      <c r="M103" s="64"/>
      <c r="N103" s="64"/>
      <c r="O103" s="64"/>
      <c r="P103" s="64"/>
      <c r="Q103" s="64"/>
      <c r="R103" s="100"/>
      <c r="S103" s="64"/>
      <c r="T103" s="64"/>
      <c r="U103" s="64"/>
      <c r="V103" s="64"/>
      <c r="W103" s="64"/>
    </row>
    <row r="104" spans="1:23" s="126" customFormat="1" ht="18.75">
      <c r="A104" s="66"/>
      <c r="B104" s="66"/>
      <c r="C104" s="66"/>
      <c r="D104" s="66"/>
      <c r="E104" s="69"/>
      <c r="F104" s="69"/>
      <c r="G104" s="69"/>
      <c r="H104" s="73"/>
      <c r="I104" s="70"/>
      <c r="J104" s="63"/>
      <c r="K104" s="63"/>
      <c r="L104" s="63"/>
      <c r="M104" s="64"/>
      <c r="N104" s="64"/>
      <c r="O104" s="64"/>
      <c r="P104" s="64"/>
      <c r="Q104" s="64"/>
      <c r="R104" s="100"/>
      <c r="S104" s="64"/>
      <c r="T104" s="64"/>
      <c r="U104" s="64"/>
      <c r="V104" s="64"/>
      <c r="W104" s="64"/>
    </row>
    <row r="105" spans="1:23" s="126" customFormat="1" ht="18.75">
      <c r="A105" s="69"/>
      <c r="B105" s="69"/>
      <c r="C105" s="69"/>
      <c r="D105" s="69"/>
      <c r="E105" s="69"/>
      <c r="F105" s="69"/>
      <c r="G105" s="69"/>
      <c r="H105" s="73"/>
      <c r="I105" s="70"/>
      <c r="J105" s="63"/>
      <c r="K105" s="63"/>
      <c r="L105" s="63"/>
      <c r="M105" s="144"/>
      <c r="N105" s="144"/>
      <c r="O105" s="144"/>
      <c r="P105" s="74"/>
      <c r="Q105" s="64"/>
      <c r="R105" s="100"/>
      <c r="S105" s="64"/>
      <c r="T105" s="64"/>
      <c r="U105" s="64"/>
      <c r="V105" s="64"/>
      <c r="W105" s="64"/>
    </row>
    <row r="106" spans="1:23" s="126" customFormat="1" ht="18.75">
      <c r="A106" s="69"/>
      <c r="B106" s="69"/>
      <c r="C106" s="69"/>
      <c r="D106" s="69"/>
      <c r="E106" s="69"/>
      <c r="F106" s="69"/>
      <c r="G106" s="69"/>
      <c r="H106" s="69"/>
      <c r="I106" s="69"/>
      <c r="J106" s="64"/>
      <c r="K106" s="64"/>
      <c r="L106" s="64"/>
      <c r="M106" s="144"/>
      <c r="N106" s="144"/>
      <c r="O106" s="144"/>
      <c r="P106" s="74"/>
      <c r="Q106" s="64"/>
      <c r="R106" s="100"/>
      <c r="S106" s="64"/>
      <c r="T106" s="64"/>
      <c r="U106" s="64"/>
      <c r="V106" s="64"/>
      <c r="W106" s="64"/>
    </row>
    <row r="107" spans="1:23" s="126" customFormat="1" ht="18.75">
      <c r="A107" s="69"/>
      <c r="B107" s="69"/>
      <c r="C107" s="69"/>
      <c r="D107" s="69"/>
      <c r="E107" s="69"/>
      <c r="F107" s="69"/>
      <c r="G107" s="69"/>
      <c r="H107" s="73"/>
      <c r="I107" s="69"/>
      <c r="J107" s="63"/>
      <c r="K107" s="63"/>
      <c r="L107" s="63"/>
      <c r="M107" s="144"/>
      <c r="N107" s="144"/>
      <c r="O107" s="144"/>
      <c r="P107" s="74"/>
      <c r="Q107" s="64"/>
      <c r="R107" s="100"/>
      <c r="S107" s="64"/>
      <c r="T107" s="64"/>
      <c r="U107" s="64"/>
      <c r="V107" s="64"/>
      <c r="W107" s="64"/>
    </row>
    <row r="108" spans="1:23" s="126" customFormat="1" ht="18.75">
      <c r="A108" s="69"/>
      <c r="B108" s="69"/>
      <c r="C108" s="69"/>
      <c r="D108" s="69"/>
      <c r="E108" s="69"/>
      <c r="F108" s="69"/>
      <c r="G108" s="69"/>
      <c r="H108" s="73"/>
      <c r="I108" s="69"/>
      <c r="J108" s="64"/>
      <c r="K108" s="64"/>
      <c r="L108" s="64"/>
      <c r="M108" s="64"/>
      <c r="N108" s="64"/>
      <c r="O108" s="64"/>
      <c r="P108" s="64"/>
      <c r="Q108" s="64"/>
      <c r="R108" s="100"/>
      <c r="S108" s="64"/>
      <c r="T108" s="64"/>
      <c r="U108" s="64"/>
      <c r="V108" s="64"/>
      <c r="W108" s="64"/>
    </row>
    <row r="109" spans="1:23" s="126" customFormat="1" ht="18.75">
      <c r="A109" s="69"/>
      <c r="B109" s="69"/>
      <c r="C109" s="69"/>
      <c r="D109" s="69"/>
      <c r="E109" s="69"/>
      <c r="F109" s="69"/>
      <c r="G109" s="69"/>
      <c r="H109" s="73"/>
      <c r="I109" s="69"/>
      <c r="J109" s="155"/>
      <c r="K109" s="156"/>
      <c r="L109" s="74"/>
      <c r="M109" s="74"/>
      <c r="N109" s="74"/>
      <c r="O109" s="74"/>
      <c r="P109" s="74"/>
      <c r="Q109" s="64"/>
      <c r="R109" s="100"/>
      <c r="S109" s="64"/>
      <c r="T109" s="64"/>
      <c r="U109" s="64"/>
      <c r="V109" s="64"/>
      <c r="W109" s="64"/>
    </row>
    <row r="110" spans="1:23" s="126" customFormat="1" ht="18.75">
      <c r="A110" s="69"/>
      <c r="B110" s="69"/>
      <c r="C110" s="69"/>
      <c r="D110" s="69"/>
      <c r="E110" s="69"/>
      <c r="F110" s="69"/>
      <c r="G110" s="69"/>
      <c r="H110" s="73"/>
      <c r="I110" s="69"/>
      <c r="J110" s="155"/>
      <c r="K110" s="156"/>
      <c r="L110" s="74"/>
      <c r="M110" s="74"/>
      <c r="N110" s="74"/>
      <c r="O110" s="74"/>
      <c r="P110" s="74"/>
      <c r="Q110" s="64"/>
      <c r="R110" s="100"/>
      <c r="S110" s="64"/>
      <c r="T110" s="64"/>
      <c r="U110" s="64"/>
      <c r="V110" s="64"/>
      <c r="W110" s="64"/>
    </row>
    <row r="111" spans="1:23" s="126" customFormat="1" ht="18.75">
      <c r="A111" s="69"/>
      <c r="B111" s="69"/>
      <c r="C111" s="69"/>
      <c r="D111" s="69"/>
      <c r="E111" s="69"/>
      <c r="F111" s="73"/>
      <c r="G111" s="69"/>
      <c r="H111" s="73"/>
      <c r="I111" s="69"/>
      <c r="J111" s="64"/>
      <c r="K111" s="64"/>
      <c r="L111" s="64"/>
      <c r="M111" s="64"/>
      <c r="N111" s="64"/>
      <c r="O111" s="64"/>
      <c r="P111" s="64"/>
      <c r="Q111" s="64"/>
      <c r="R111" s="100"/>
      <c r="S111" s="64"/>
      <c r="T111" s="64"/>
      <c r="U111" s="64"/>
      <c r="V111" s="64"/>
      <c r="W111" s="64"/>
    </row>
    <row r="112" spans="1:23" s="126" customFormat="1" ht="18.75">
      <c r="A112" s="69"/>
      <c r="B112" s="69"/>
      <c r="C112" s="69"/>
      <c r="D112" s="69"/>
      <c r="E112" s="69"/>
      <c r="F112" s="73"/>
      <c r="G112" s="69"/>
      <c r="H112" s="73"/>
      <c r="I112" s="69"/>
      <c r="J112" s="64"/>
      <c r="K112" s="64"/>
      <c r="L112" s="64"/>
      <c r="M112" s="64"/>
      <c r="N112" s="64"/>
      <c r="O112" s="64"/>
      <c r="P112" s="64"/>
      <c r="Q112" s="64"/>
      <c r="R112" s="100"/>
      <c r="S112" s="64"/>
      <c r="T112" s="64"/>
      <c r="U112" s="64"/>
      <c r="V112" s="64"/>
      <c r="W112" s="64"/>
    </row>
    <row r="113" spans="1:23" s="126" customFormat="1" ht="18.75">
      <c r="A113" s="75"/>
      <c r="B113" s="75"/>
      <c r="C113" s="75"/>
      <c r="D113" s="75"/>
      <c r="E113" s="75"/>
      <c r="F113" s="75"/>
      <c r="G113" s="75"/>
      <c r="H113" s="76"/>
      <c r="I113" s="69"/>
      <c r="J113" s="64"/>
      <c r="K113" s="64"/>
      <c r="L113" s="64"/>
      <c r="M113" s="64"/>
      <c r="N113" s="64"/>
      <c r="O113" s="64"/>
      <c r="P113" s="64"/>
      <c r="Q113" s="64"/>
      <c r="R113" s="100"/>
      <c r="S113" s="69"/>
      <c r="T113" s="69"/>
      <c r="U113" s="69"/>
      <c r="V113" s="69"/>
      <c r="W113" s="69"/>
    </row>
    <row r="114" spans="1:23" s="126" customFormat="1" ht="18.75">
      <c r="A114" s="75"/>
      <c r="B114" s="75"/>
      <c r="C114" s="75"/>
      <c r="D114" s="75"/>
      <c r="E114" s="75"/>
      <c r="F114" s="75"/>
      <c r="G114" s="75"/>
      <c r="H114" s="76"/>
      <c r="I114" s="69"/>
      <c r="J114" s="64"/>
      <c r="K114" s="64"/>
      <c r="L114" s="64"/>
      <c r="M114" s="64"/>
      <c r="N114" s="64"/>
      <c r="O114" s="64"/>
      <c r="P114" s="64"/>
      <c r="Q114" s="64"/>
      <c r="R114" s="100"/>
      <c r="S114" s="69"/>
      <c r="T114" s="69"/>
      <c r="U114" s="69"/>
      <c r="V114" s="69"/>
      <c r="W114" s="69"/>
    </row>
    <row r="115" spans="1:23" s="126" customFormat="1" ht="18.75">
      <c r="A115" s="69"/>
      <c r="B115" s="69"/>
      <c r="C115" s="69"/>
      <c r="D115" s="69"/>
      <c r="E115" s="69"/>
      <c r="F115" s="69"/>
      <c r="G115" s="69"/>
      <c r="H115" s="73"/>
      <c r="I115" s="69"/>
      <c r="J115" s="64"/>
      <c r="K115" s="64"/>
      <c r="L115" s="64"/>
      <c r="M115" s="64"/>
      <c r="N115" s="64"/>
      <c r="O115" s="64"/>
      <c r="P115" s="64"/>
      <c r="Q115" s="64"/>
      <c r="R115" s="100"/>
      <c r="S115" s="64"/>
      <c r="T115" s="64"/>
      <c r="U115" s="64"/>
      <c r="V115" s="64"/>
      <c r="W115" s="64"/>
    </row>
    <row r="116" spans="1:23" s="126" customFormat="1" ht="18.75">
      <c r="A116" s="69"/>
      <c r="B116" s="69"/>
      <c r="C116" s="69"/>
      <c r="D116" s="69"/>
      <c r="E116" s="69"/>
      <c r="F116" s="69"/>
      <c r="G116" s="69"/>
      <c r="H116" s="73"/>
      <c r="I116" s="69"/>
      <c r="J116" s="64"/>
      <c r="K116" s="64"/>
      <c r="L116" s="64"/>
      <c r="M116" s="64"/>
      <c r="N116" s="64"/>
      <c r="O116" s="64"/>
      <c r="P116" s="64"/>
      <c r="Q116" s="64"/>
      <c r="R116" s="100"/>
      <c r="S116" s="64"/>
      <c r="T116" s="64"/>
      <c r="U116" s="64"/>
      <c r="V116" s="64"/>
      <c r="W116" s="64"/>
    </row>
    <row r="117" spans="1:23" s="126" customFormat="1" ht="18.75">
      <c r="A117" s="69"/>
      <c r="B117" s="69"/>
      <c r="C117" s="69"/>
      <c r="D117" s="69"/>
      <c r="E117" s="69"/>
      <c r="F117" s="69"/>
      <c r="G117" s="69"/>
      <c r="H117" s="73"/>
      <c r="I117" s="69"/>
      <c r="J117" s="64"/>
      <c r="K117" s="64"/>
      <c r="L117" s="64"/>
      <c r="M117" s="64"/>
      <c r="N117" s="64"/>
      <c r="O117" s="64"/>
      <c r="P117" s="64"/>
      <c r="Q117" s="64"/>
      <c r="R117" s="100"/>
      <c r="S117" s="64"/>
      <c r="T117" s="64"/>
      <c r="U117" s="64"/>
      <c r="V117" s="64"/>
      <c r="W117" s="64"/>
    </row>
    <row r="118" spans="1:23" s="126" customFormat="1" ht="18.75">
      <c r="A118" s="69"/>
      <c r="B118" s="69"/>
      <c r="C118" s="69"/>
      <c r="D118" s="69"/>
      <c r="E118" s="69"/>
      <c r="F118" s="69"/>
      <c r="G118" s="69"/>
      <c r="H118" s="73"/>
      <c r="I118" s="69"/>
      <c r="J118" s="64"/>
      <c r="K118" s="64"/>
      <c r="L118" s="64"/>
      <c r="M118" s="64"/>
      <c r="N118" s="64"/>
      <c r="O118" s="64"/>
      <c r="P118" s="64"/>
      <c r="Q118" s="64"/>
      <c r="R118" s="100"/>
      <c r="S118" s="64"/>
      <c r="T118" s="64"/>
      <c r="U118" s="64"/>
      <c r="V118" s="64"/>
      <c r="W118" s="64"/>
    </row>
    <row r="119" spans="1:23" s="126" customFormat="1" ht="18.75">
      <c r="A119" s="69"/>
      <c r="B119" s="69"/>
      <c r="C119" s="69"/>
      <c r="D119" s="69"/>
      <c r="E119" s="69"/>
      <c r="F119" s="69"/>
      <c r="G119" s="69"/>
      <c r="H119" s="73"/>
      <c r="I119" s="69"/>
      <c r="J119" s="64"/>
      <c r="K119" s="64"/>
      <c r="L119" s="64"/>
      <c r="M119" s="64"/>
      <c r="N119" s="64"/>
      <c r="O119" s="64"/>
      <c r="P119" s="64"/>
      <c r="Q119" s="64"/>
      <c r="R119" s="100"/>
      <c r="S119" s="64"/>
      <c r="T119" s="64"/>
      <c r="U119" s="64"/>
      <c r="V119" s="64"/>
      <c r="W119" s="64"/>
    </row>
    <row r="120" spans="1:23" s="126" customFormat="1" ht="18.75">
      <c r="A120" s="69"/>
      <c r="B120" s="69"/>
      <c r="C120" s="69"/>
      <c r="D120" s="69"/>
      <c r="E120" s="69"/>
      <c r="F120" s="69"/>
      <c r="G120" s="69"/>
      <c r="H120" s="73"/>
      <c r="I120" s="69"/>
      <c r="J120" s="64"/>
      <c r="K120" s="64"/>
      <c r="L120" s="64"/>
      <c r="M120" s="64"/>
      <c r="N120" s="64"/>
      <c r="O120" s="64"/>
      <c r="P120" s="64"/>
      <c r="Q120" s="64"/>
      <c r="R120" s="100"/>
      <c r="S120" s="64"/>
      <c r="T120" s="64"/>
      <c r="U120" s="64"/>
      <c r="V120" s="64"/>
      <c r="W120" s="64"/>
    </row>
    <row r="121" spans="1:23" s="126" customFormat="1" ht="18.75">
      <c r="A121" s="69"/>
      <c r="B121" s="69"/>
      <c r="C121" s="69"/>
      <c r="D121" s="69"/>
      <c r="E121" s="69"/>
      <c r="F121" s="69"/>
      <c r="G121" s="69"/>
      <c r="H121" s="73"/>
      <c r="I121" s="69"/>
      <c r="J121" s="64"/>
      <c r="K121" s="64"/>
      <c r="L121" s="64"/>
      <c r="M121" s="64"/>
      <c r="N121" s="64"/>
      <c r="O121" s="64"/>
      <c r="P121" s="64"/>
      <c r="Q121" s="64"/>
      <c r="R121" s="100"/>
      <c r="S121" s="64"/>
      <c r="T121" s="64"/>
      <c r="U121" s="64"/>
      <c r="V121" s="64"/>
      <c r="W121" s="64"/>
    </row>
    <row r="122" spans="1:23" s="126" customFormat="1" ht="18.75">
      <c r="A122" s="69"/>
      <c r="B122" s="69"/>
      <c r="C122" s="69"/>
      <c r="D122" s="69"/>
      <c r="E122" s="69"/>
      <c r="F122" s="69"/>
      <c r="G122" s="69"/>
      <c r="H122" s="73"/>
      <c r="I122" s="69"/>
      <c r="J122" s="64"/>
      <c r="K122" s="64"/>
      <c r="L122" s="64"/>
      <c r="M122" s="64"/>
      <c r="N122" s="64"/>
      <c r="O122" s="64"/>
      <c r="P122" s="64"/>
      <c r="Q122" s="64"/>
      <c r="R122" s="100"/>
      <c r="S122" s="64"/>
      <c r="T122" s="64"/>
      <c r="U122" s="64"/>
      <c r="V122" s="64"/>
      <c r="W122" s="64"/>
    </row>
    <row r="123" spans="1:23" s="126" customFormat="1" ht="18.75">
      <c r="A123" s="69"/>
      <c r="B123" s="69"/>
      <c r="C123" s="69"/>
      <c r="D123" s="69"/>
      <c r="E123" s="69"/>
      <c r="F123" s="69"/>
      <c r="G123" s="69"/>
      <c r="H123" s="73"/>
      <c r="I123" s="69"/>
      <c r="J123" s="64"/>
      <c r="K123" s="64"/>
      <c r="L123" s="64"/>
      <c r="M123" s="64"/>
      <c r="N123" s="64"/>
      <c r="O123" s="64"/>
      <c r="P123" s="64"/>
      <c r="Q123" s="64"/>
      <c r="R123" s="100"/>
      <c r="S123" s="64"/>
      <c r="T123" s="64"/>
      <c r="U123" s="64"/>
      <c r="V123" s="64"/>
      <c r="W123" s="64"/>
    </row>
    <row r="124" spans="1:23" s="126" customFormat="1" ht="18.75">
      <c r="A124" s="69"/>
      <c r="B124" s="69"/>
      <c r="C124" s="69"/>
      <c r="D124" s="69"/>
      <c r="E124" s="69"/>
      <c r="F124" s="69"/>
      <c r="G124" s="69"/>
      <c r="H124" s="73"/>
      <c r="I124" s="69"/>
      <c r="J124" s="64"/>
      <c r="K124" s="64"/>
      <c r="L124" s="64"/>
      <c r="M124" s="64"/>
      <c r="N124" s="64"/>
      <c r="O124" s="64"/>
      <c r="P124" s="64"/>
      <c r="Q124" s="64"/>
      <c r="R124" s="100"/>
      <c r="S124" s="64"/>
      <c r="T124" s="64"/>
      <c r="U124" s="64"/>
      <c r="V124" s="64"/>
      <c r="W124" s="64"/>
    </row>
    <row r="125" spans="1:23" s="126" customFormat="1" ht="18.75">
      <c r="A125" s="69"/>
      <c r="B125" s="69"/>
      <c r="C125" s="69"/>
      <c r="D125" s="69"/>
      <c r="E125" s="69"/>
      <c r="F125" s="69"/>
      <c r="G125" s="69"/>
      <c r="H125" s="73"/>
      <c r="I125" s="69"/>
      <c r="J125" s="64"/>
      <c r="K125" s="64"/>
      <c r="L125" s="64"/>
      <c r="M125" s="64"/>
      <c r="N125" s="64"/>
      <c r="O125" s="64"/>
      <c r="P125" s="64"/>
      <c r="Q125" s="64"/>
      <c r="R125" s="100"/>
      <c r="S125" s="64"/>
      <c r="T125" s="64"/>
      <c r="U125" s="64"/>
      <c r="V125" s="64"/>
      <c r="W125" s="64"/>
    </row>
    <row r="126" spans="1:23" s="126" customFormat="1" ht="18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101"/>
      <c r="S126" s="66"/>
      <c r="T126" s="66"/>
      <c r="U126" s="66"/>
      <c r="V126" s="66"/>
      <c r="W126" s="66"/>
    </row>
    <row r="127" spans="1:23" s="126" customFormat="1" ht="18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101"/>
      <c r="S127" s="66"/>
      <c r="T127" s="66"/>
      <c r="U127" s="66"/>
      <c r="V127" s="66"/>
      <c r="W127" s="66"/>
    </row>
    <row r="128" s="126" customFormat="1" ht="18">
      <c r="R128" s="101"/>
    </row>
    <row r="129" s="126" customFormat="1" ht="18">
      <c r="R129" s="101"/>
    </row>
    <row r="130" s="126" customFormat="1" ht="18">
      <c r="R130" s="101"/>
    </row>
    <row r="131" s="126" customFormat="1" ht="18">
      <c r="R131" s="101"/>
    </row>
    <row r="132" s="126" customFormat="1" ht="18">
      <c r="R132" s="101"/>
    </row>
    <row r="133" s="126" customFormat="1" ht="18">
      <c r="R133" s="101"/>
    </row>
    <row r="134" s="126" customFormat="1" ht="18">
      <c r="R134" s="101"/>
    </row>
    <row r="135" s="126" customFormat="1" ht="18">
      <c r="R135" s="101"/>
    </row>
    <row r="136" s="126" customFormat="1" ht="18">
      <c r="R136" s="101"/>
    </row>
    <row r="137" s="126" customFormat="1" ht="18">
      <c r="R137" s="101"/>
    </row>
    <row r="138" s="126" customFormat="1" ht="18">
      <c r="R138" s="101"/>
    </row>
    <row r="139" s="126" customFormat="1" ht="18">
      <c r="R139" s="101"/>
    </row>
    <row r="140" s="126" customFormat="1" ht="18">
      <c r="R140" s="101"/>
    </row>
    <row r="141" s="126" customFormat="1" ht="18">
      <c r="R141" s="101"/>
    </row>
    <row r="142" s="126" customFormat="1" ht="18">
      <c r="R142" s="101"/>
    </row>
    <row r="143" s="126" customFormat="1" ht="18">
      <c r="R143" s="101"/>
    </row>
    <row r="144" s="126" customFormat="1" ht="18">
      <c r="R144" s="101"/>
    </row>
    <row r="145" s="126" customFormat="1" ht="18">
      <c r="R145" s="101"/>
    </row>
    <row r="146" s="126" customFormat="1" ht="18">
      <c r="R146" s="101"/>
    </row>
    <row r="147" s="126" customFormat="1" ht="18">
      <c r="R147" s="101"/>
    </row>
    <row r="148" s="126" customFormat="1" ht="18">
      <c r="R148" s="101"/>
    </row>
    <row r="149" s="126" customFormat="1" ht="18">
      <c r="R149" s="101"/>
    </row>
    <row r="150" s="126" customFormat="1" ht="18">
      <c r="R150" s="101"/>
    </row>
    <row r="151" s="126" customFormat="1" ht="18">
      <c r="R151" s="101"/>
    </row>
    <row r="152" s="126" customFormat="1" ht="18">
      <c r="R152" s="101"/>
    </row>
    <row r="153" ht="18">
      <c r="R153" s="101"/>
    </row>
    <row r="154" ht="18">
      <c r="R154" s="101"/>
    </row>
    <row r="155" ht="18">
      <c r="R155" s="101"/>
    </row>
    <row r="156" ht="18">
      <c r="R156" s="101"/>
    </row>
    <row r="157" ht="18">
      <c r="R157" s="101"/>
    </row>
    <row r="158" ht="18">
      <c r="R158" s="101"/>
    </row>
    <row r="159" ht="18">
      <c r="R159" s="101"/>
    </row>
    <row r="160" ht="18">
      <c r="R160" s="101"/>
    </row>
    <row r="161" ht="18">
      <c r="R161" s="101"/>
    </row>
    <row r="162" ht="18">
      <c r="R162" s="101"/>
    </row>
    <row r="163" ht="18">
      <c r="R163" s="101"/>
    </row>
    <row r="164" ht="18">
      <c r="R164" s="101"/>
    </row>
    <row r="165" ht="18">
      <c r="R165" s="101"/>
    </row>
    <row r="166" ht="18">
      <c r="R166" s="101"/>
    </row>
    <row r="167" ht="18">
      <c r="R167" s="101"/>
    </row>
    <row r="168" ht="18">
      <c r="R168" s="101"/>
    </row>
    <row r="169" ht="18">
      <c r="R169" s="101"/>
    </row>
    <row r="170" ht="18">
      <c r="R170" s="101"/>
    </row>
    <row r="171" ht="18">
      <c r="R171" s="101"/>
    </row>
    <row r="172" ht="18">
      <c r="R172" s="101"/>
    </row>
    <row r="173" ht="18">
      <c r="R173" s="101"/>
    </row>
    <row r="174" ht="18">
      <c r="R174" s="101"/>
    </row>
    <row r="175" ht="18">
      <c r="R175" s="101"/>
    </row>
    <row r="176" ht="18">
      <c r="R176" s="101"/>
    </row>
    <row r="177" ht="18">
      <c r="R177" s="101"/>
    </row>
    <row r="178" ht="18">
      <c r="R178" s="101"/>
    </row>
    <row r="179" ht="18">
      <c r="R179" s="101"/>
    </row>
    <row r="180" ht="18">
      <c r="R180" s="101"/>
    </row>
    <row r="181" ht="18">
      <c r="R181" s="101"/>
    </row>
    <row r="182" ht="18">
      <c r="R182" s="101"/>
    </row>
    <row r="183" ht="18">
      <c r="R183" s="101"/>
    </row>
    <row r="184" ht="18">
      <c r="R184" s="101"/>
    </row>
    <row r="185" ht="18">
      <c r="R185" s="101"/>
    </row>
    <row r="186" ht="18">
      <c r="R186" s="101"/>
    </row>
    <row r="187" ht="18">
      <c r="R187" s="101"/>
    </row>
    <row r="188" ht="18">
      <c r="R188" s="101"/>
    </row>
    <row r="189" ht="18">
      <c r="R189" s="101"/>
    </row>
    <row r="190" ht="18">
      <c r="R190" s="101"/>
    </row>
    <row r="191" ht="18">
      <c r="R191" s="101"/>
    </row>
    <row r="192" ht="18">
      <c r="R192" s="101"/>
    </row>
    <row r="193" ht="18">
      <c r="R193" s="101"/>
    </row>
    <row r="194" ht="18">
      <c r="R194" s="101"/>
    </row>
    <row r="195" ht="18">
      <c r="R195" s="101"/>
    </row>
    <row r="196" ht="18">
      <c r="R196" s="101"/>
    </row>
    <row r="197" ht="18">
      <c r="R197" s="101"/>
    </row>
    <row r="198" ht="18">
      <c r="R198" s="101"/>
    </row>
    <row r="199" ht="18">
      <c r="R199" s="101"/>
    </row>
    <row r="200" ht="18">
      <c r="R200" s="101"/>
    </row>
    <row r="201" ht="18">
      <c r="R201" s="101"/>
    </row>
    <row r="202" ht="18">
      <c r="R202" s="101"/>
    </row>
    <row r="203" ht="18">
      <c r="R203" s="101"/>
    </row>
    <row r="204" ht="18">
      <c r="R204" s="101"/>
    </row>
    <row r="205" ht="18">
      <c r="R205" s="101"/>
    </row>
    <row r="206" ht="18">
      <c r="R206" s="101"/>
    </row>
    <row r="207" ht="18">
      <c r="R207" s="101"/>
    </row>
    <row r="208" ht="18">
      <c r="R208" s="101"/>
    </row>
    <row r="209" ht="18">
      <c r="R209" s="101"/>
    </row>
    <row r="210" ht="18">
      <c r="R210" s="101"/>
    </row>
    <row r="211" ht="18">
      <c r="R211" s="101"/>
    </row>
    <row r="212" ht="18">
      <c r="R212" s="101"/>
    </row>
    <row r="213" ht="18">
      <c r="R213" s="101"/>
    </row>
    <row r="214" ht="18">
      <c r="R214" s="101"/>
    </row>
    <row r="215" ht="18">
      <c r="R215" s="101"/>
    </row>
    <row r="216" ht="18">
      <c r="R216" s="101"/>
    </row>
    <row r="217" ht="18">
      <c r="R217" s="101"/>
    </row>
    <row r="218" ht="18">
      <c r="R218" s="101"/>
    </row>
    <row r="219" ht="18">
      <c r="R219" s="101"/>
    </row>
    <row r="220" ht="18">
      <c r="R220" s="101"/>
    </row>
    <row r="221" ht="18">
      <c r="R221" s="101"/>
    </row>
    <row r="222" ht="18">
      <c r="R222" s="101"/>
    </row>
    <row r="223" ht="18">
      <c r="R223" s="101"/>
    </row>
    <row r="224" ht="18">
      <c r="R224" s="101"/>
    </row>
    <row r="225" ht="18">
      <c r="R225" s="101"/>
    </row>
    <row r="226" ht="18">
      <c r="R226" s="101"/>
    </row>
    <row r="227" ht="18">
      <c r="R227" s="101"/>
    </row>
    <row r="228" ht="18">
      <c r="R228" s="101"/>
    </row>
    <row r="229" ht="18">
      <c r="R229" s="101"/>
    </row>
    <row r="230" ht="18">
      <c r="R230" s="101"/>
    </row>
    <row r="231" ht="18">
      <c r="R231" s="101"/>
    </row>
    <row r="232" ht="18">
      <c r="R232" s="101"/>
    </row>
    <row r="233" ht="18">
      <c r="R233" s="101"/>
    </row>
    <row r="234" ht="18">
      <c r="R234" s="101"/>
    </row>
    <row r="235" ht="18">
      <c r="R235" s="101"/>
    </row>
    <row r="236" ht="18">
      <c r="R236" s="101"/>
    </row>
    <row r="237" ht="18">
      <c r="R237" s="101"/>
    </row>
    <row r="238" ht="18">
      <c r="R238" s="101"/>
    </row>
    <row r="239" ht="18">
      <c r="R239" s="101"/>
    </row>
    <row r="240" ht="18">
      <c r="R240" s="101"/>
    </row>
    <row r="241" ht="18">
      <c r="R241" s="101"/>
    </row>
    <row r="242" ht="18">
      <c r="R242" s="101"/>
    </row>
    <row r="243" ht="18">
      <c r="R243" s="101"/>
    </row>
    <row r="244" ht="18">
      <c r="R244" s="101"/>
    </row>
    <row r="245" ht="18">
      <c r="R245" s="101"/>
    </row>
    <row r="246" ht="18">
      <c r="R246" s="101"/>
    </row>
    <row r="247" ht="18">
      <c r="R247" s="101"/>
    </row>
    <row r="248" ht="18">
      <c r="R248" s="101"/>
    </row>
    <row r="249" ht="18">
      <c r="R249" s="101"/>
    </row>
    <row r="250" ht="18">
      <c r="R250" s="101"/>
    </row>
    <row r="251" ht="18">
      <c r="R251" s="101"/>
    </row>
    <row r="252" ht="18">
      <c r="R252" s="101"/>
    </row>
    <row r="253" ht="18">
      <c r="R253" s="101"/>
    </row>
    <row r="254" ht="18">
      <c r="R254" s="101"/>
    </row>
    <row r="255" ht="18">
      <c r="R255" s="101"/>
    </row>
    <row r="256" ht="18">
      <c r="R256" s="101"/>
    </row>
    <row r="257" ht="18">
      <c r="R257" s="101"/>
    </row>
    <row r="258" ht="18">
      <c r="R258" s="101"/>
    </row>
    <row r="259" ht="18">
      <c r="R259" s="101"/>
    </row>
    <row r="260" ht="18">
      <c r="R260" s="101"/>
    </row>
    <row r="261" ht="18">
      <c r="R261" s="101"/>
    </row>
    <row r="262" ht="18">
      <c r="R262" s="101"/>
    </row>
    <row r="263" ht="18">
      <c r="R263" s="101"/>
    </row>
    <row r="264" ht="18">
      <c r="R264" s="101"/>
    </row>
    <row r="265" ht="18">
      <c r="R265" s="101"/>
    </row>
    <row r="266" ht="18">
      <c r="R266" s="101"/>
    </row>
    <row r="267" ht="18">
      <c r="R267" s="101"/>
    </row>
    <row r="268" ht="18">
      <c r="R268" s="101"/>
    </row>
    <row r="269" ht="18">
      <c r="R269" s="101"/>
    </row>
    <row r="270" ht="18">
      <c r="R270" s="101"/>
    </row>
    <row r="271" ht="18">
      <c r="R271" s="101"/>
    </row>
    <row r="272" ht="18">
      <c r="R272" s="101"/>
    </row>
    <row r="273" ht="18">
      <c r="R273" s="101"/>
    </row>
    <row r="274" ht="18">
      <c r="R274" s="101"/>
    </row>
    <row r="275" ht="18">
      <c r="R275" s="101"/>
    </row>
    <row r="276" ht="18">
      <c r="R276" s="101"/>
    </row>
    <row r="277" ht="18">
      <c r="R277" s="101"/>
    </row>
    <row r="278" ht="18">
      <c r="R278" s="101"/>
    </row>
    <row r="279" ht="18">
      <c r="R279" s="101"/>
    </row>
    <row r="280" ht="18">
      <c r="R280" s="101"/>
    </row>
    <row r="281" ht="18">
      <c r="R281" s="101"/>
    </row>
    <row r="282" ht="18">
      <c r="R282" s="101"/>
    </row>
    <row r="283" ht="18">
      <c r="R283" s="101"/>
    </row>
    <row r="284" ht="18">
      <c r="R284" s="101"/>
    </row>
    <row r="285" ht="18">
      <c r="R285" s="101"/>
    </row>
    <row r="286" ht="18">
      <c r="R286" s="101"/>
    </row>
    <row r="287" ht="18">
      <c r="R287" s="101"/>
    </row>
    <row r="288" ht="18">
      <c r="R288" s="101"/>
    </row>
    <row r="289" ht="18">
      <c r="R289" s="101"/>
    </row>
    <row r="290" ht="18">
      <c r="R290" s="101"/>
    </row>
    <row r="291" ht="18">
      <c r="R291" s="101"/>
    </row>
    <row r="292" ht="18">
      <c r="R292" s="101"/>
    </row>
    <row r="293" ht="18">
      <c r="R293" s="101"/>
    </row>
    <row r="294" ht="18">
      <c r="R294" s="101"/>
    </row>
    <row r="295" ht="18">
      <c r="R295" s="101"/>
    </row>
    <row r="296" ht="18">
      <c r="R296" s="101"/>
    </row>
    <row r="297" ht="18">
      <c r="R297" s="101"/>
    </row>
    <row r="298" ht="18">
      <c r="R298" s="101"/>
    </row>
    <row r="299" ht="18">
      <c r="R299" s="101"/>
    </row>
    <row r="300" ht="18">
      <c r="R300" s="101"/>
    </row>
    <row r="301" ht="18">
      <c r="R301" s="101"/>
    </row>
    <row r="302" ht="18">
      <c r="R302" s="101"/>
    </row>
    <row r="303" ht="18">
      <c r="R303" s="101"/>
    </row>
    <row r="304" ht="18">
      <c r="R304" s="101"/>
    </row>
    <row r="305" ht="18">
      <c r="R305" s="101"/>
    </row>
    <row r="306" ht="18">
      <c r="R306" s="101"/>
    </row>
    <row r="307" ht="18">
      <c r="R307" s="101"/>
    </row>
    <row r="308" ht="18">
      <c r="R308" s="101"/>
    </row>
    <row r="309" ht="18">
      <c r="R309" s="101"/>
    </row>
    <row r="310" ht="18">
      <c r="R310" s="101"/>
    </row>
    <row r="311" ht="18">
      <c r="R311" s="101"/>
    </row>
    <row r="312" ht="18">
      <c r="R312" s="101"/>
    </row>
    <row r="313" ht="18">
      <c r="R313" s="101"/>
    </row>
    <row r="314" ht="18">
      <c r="R314" s="101"/>
    </row>
    <row r="315" ht="18">
      <c r="R315" s="101"/>
    </row>
    <row r="316" ht="18">
      <c r="R316" s="101"/>
    </row>
    <row r="317" ht="18">
      <c r="R317" s="101"/>
    </row>
    <row r="318" ht="18">
      <c r="R318" s="101"/>
    </row>
    <row r="319" ht="18">
      <c r="R319" s="101"/>
    </row>
    <row r="320" ht="18">
      <c r="R320" s="101"/>
    </row>
    <row r="321" ht="18">
      <c r="R321" s="101"/>
    </row>
    <row r="322" ht="18">
      <c r="R322" s="101"/>
    </row>
    <row r="323" ht="18">
      <c r="R323" s="101"/>
    </row>
    <row r="324" ht="18">
      <c r="R324" s="101"/>
    </row>
    <row r="325" ht="18">
      <c r="R325" s="101"/>
    </row>
    <row r="326" ht="18">
      <c r="R326" s="101"/>
    </row>
    <row r="327" ht="18">
      <c r="R327" s="101"/>
    </row>
    <row r="328" ht="18">
      <c r="R328" s="101"/>
    </row>
    <row r="329" ht="18">
      <c r="R329" s="101"/>
    </row>
    <row r="330" ht="18">
      <c r="R330" s="101"/>
    </row>
    <row r="331" ht="18">
      <c r="R331" s="101"/>
    </row>
    <row r="332" ht="18">
      <c r="R332" s="101"/>
    </row>
    <row r="333" ht="18">
      <c r="R333" s="101"/>
    </row>
    <row r="334" ht="18">
      <c r="R334" s="101"/>
    </row>
    <row r="335" ht="18">
      <c r="R335" s="101"/>
    </row>
    <row r="336" ht="18">
      <c r="R336" s="101"/>
    </row>
    <row r="337" ht="18">
      <c r="R337" s="101"/>
    </row>
    <row r="338" ht="18">
      <c r="R338" s="101"/>
    </row>
    <row r="339" ht="18">
      <c r="R339" s="101"/>
    </row>
    <row r="340" ht="18">
      <c r="R340" s="101"/>
    </row>
    <row r="341" ht="18">
      <c r="R341" s="101"/>
    </row>
    <row r="342" ht="18">
      <c r="R342" s="101"/>
    </row>
    <row r="343" ht="18">
      <c r="R343" s="101"/>
    </row>
    <row r="344" ht="18">
      <c r="R344" s="101"/>
    </row>
    <row r="345" ht="18">
      <c r="R345" s="101"/>
    </row>
    <row r="346" ht="18">
      <c r="R346" s="101"/>
    </row>
    <row r="347" ht="18">
      <c r="R347" s="101"/>
    </row>
    <row r="348" ht="18">
      <c r="R348" s="101"/>
    </row>
    <row r="349" ht="18">
      <c r="R349" s="101"/>
    </row>
    <row r="350" ht="18">
      <c r="R350" s="101"/>
    </row>
    <row r="351" ht="18">
      <c r="R351" s="101"/>
    </row>
    <row r="352" ht="18">
      <c r="R352" s="101"/>
    </row>
    <row r="353" ht="18">
      <c r="R353" s="101"/>
    </row>
    <row r="354" ht="18">
      <c r="R354" s="101"/>
    </row>
    <row r="355" ht="18">
      <c r="R355" s="101"/>
    </row>
    <row r="356" ht="18">
      <c r="R356" s="101"/>
    </row>
    <row r="357" ht="18">
      <c r="R357" s="101"/>
    </row>
    <row r="358" ht="18">
      <c r="R358" s="101"/>
    </row>
    <row r="359" ht="18">
      <c r="R359" s="101"/>
    </row>
    <row r="360" ht="18">
      <c r="R360" s="101"/>
    </row>
    <row r="361" ht="18">
      <c r="R361" s="101"/>
    </row>
    <row r="362" ht="18">
      <c r="R362" s="101"/>
    </row>
    <row r="363" ht="18">
      <c r="R363" s="101"/>
    </row>
    <row r="364" ht="18">
      <c r="R364" s="101"/>
    </row>
    <row r="365" ht="18">
      <c r="R365" s="101"/>
    </row>
    <row r="366" ht="18">
      <c r="R366" s="101"/>
    </row>
    <row r="367" ht="18">
      <c r="R367" s="101"/>
    </row>
    <row r="368" ht="18">
      <c r="R368" s="101"/>
    </row>
    <row r="369" ht="18">
      <c r="R369" s="101"/>
    </row>
    <row r="370" ht="18">
      <c r="R370" s="101"/>
    </row>
    <row r="371" ht="18">
      <c r="R371" s="101"/>
    </row>
    <row r="372" ht="18">
      <c r="R372" s="101"/>
    </row>
    <row r="373" ht="18">
      <c r="R373" s="101"/>
    </row>
    <row r="374" ht="18">
      <c r="R374" s="101"/>
    </row>
    <row r="375" ht="18">
      <c r="R375" s="101"/>
    </row>
    <row r="376" ht="18">
      <c r="R376" s="101"/>
    </row>
    <row r="377" ht="18">
      <c r="R377" s="101"/>
    </row>
    <row r="378" ht="18">
      <c r="R378" s="101"/>
    </row>
    <row r="379" ht="18">
      <c r="R379" s="101"/>
    </row>
    <row r="380" ht="18">
      <c r="R380" s="101"/>
    </row>
    <row r="381" ht="18">
      <c r="R381" s="101"/>
    </row>
    <row r="382" ht="18">
      <c r="R382" s="101"/>
    </row>
    <row r="383" ht="18">
      <c r="R383" s="101"/>
    </row>
    <row r="384" ht="18">
      <c r="R384" s="101"/>
    </row>
    <row r="385" ht="18">
      <c r="R385" s="101"/>
    </row>
    <row r="386" ht="18">
      <c r="R386" s="101"/>
    </row>
    <row r="387" ht="18">
      <c r="R387" s="101"/>
    </row>
    <row r="388" ht="18">
      <c r="R388" s="101"/>
    </row>
    <row r="389" ht="18">
      <c r="R389" s="101"/>
    </row>
    <row r="390" ht="18">
      <c r="R390" s="101"/>
    </row>
    <row r="391" ht="18">
      <c r="R391" s="101"/>
    </row>
    <row r="392" ht="18">
      <c r="R392" s="101"/>
    </row>
    <row r="393" ht="18">
      <c r="R393" s="101"/>
    </row>
    <row r="394" ht="18">
      <c r="R394" s="101"/>
    </row>
    <row r="395" ht="18">
      <c r="R395" s="101"/>
    </row>
    <row r="396" ht="18">
      <c r="R396" s="101"/>
    </row>
    <row r="397" ht="18">
      <c r="R397" s="101"/>
    </row>
    <row r="398" ht="18">
      <c r="R398" s="101"/>
    </row>
    <row r="399" ht="18">
      <c r="R399" s="101"/>
    </row>
    <row r="400" ht="18">
      <c r="R400" s="101"/>
    </row>
    <row r="401" ht="18">
      <c r="R401" s="101"/>
    </row>
    <row r="402" ht="18">
      <c r="R402" s="101"/>
    </row>
    <row r="403" ht="18">
      <c r="R403" s="101"/>
    </row>
    <row r="404" ht="18">
      <c r="R404" s="101"/>
    </row>
    <row r="405" ht="18">
      <c r="R405" s="101"/>
    </row>
    <row r="406" ht="18">
      <c r="R406" s="101"/>
    </row>
    <row r="407" ht="18">
      <c r="R407" s="101"/>
    </row>
    <row r="408" ht="18">
      <c r="R408" s="101"/>
    </row>
    <row r="409" ht="18">
      <c r="R409" s="101"/>
    </row>
    <row r="410" ht="18">
      <c r="R410" s="101"/>
    </row>
    <row r="411" ht="18">
      <c r="R411" s="101"/>
    </row>
    <row r="412" ht="18">
      <c r="R412" s="101"/>
    </row>
    <row r="413" ht="18">
      <c r="R413" s="101"/>
    </row>
    <row r="414" ht="18">
      <c r="R414" s="101"/>
    </row>
    <row r="415" ht="18">
      <c r="R415" s="101"/>
    </row>
    <row r="416" ht="18">
      <c r="R416" s="101"/>
    </row>
    <row r="417" ht="18">
      <c r="R417" s="101"/>
    </row>
    <row r="418" ht="18">
      <c r="R418" s="101"/>
    </row>
    <row r="419" ht="18">
      <c r="R419" s="101"/>
    </row>
    <row r="420" ht="18">
      <c r="R420" s="101"/>
    </row>
    <row r="421" ht="18">
      <c r="R421" s="101"/>
    </row>
    <row r="422" ht="18">
      <c r="R422" s="101"/>
    </row>
    <row r="423" ht="18">
      <c r="R423" s="101"/>
    </row>
    <row r="424" ht="18">
      <c r="R424" s="101"/>
    </row>
    <row r="425" ht="18">
      <c r="R425" s="101"/>
    </row>
    <row r="426" ht="18">
      <c r="R426" s="101"/>
    </row>
    <row r="427" ht="18">
      <c r="R427" s="101"/>
    </row>
    <row r="428" ht="18">
      <c r="R428" s="101"/>
    </row>
    <row r="429" ht="18">
      <c r="R429" s="101"/>
    </row>
    <row r="430" ht="18">
      <c r="R430" s="101"/>
    </row>
    <row r="431" ht="18">
      <c r="R431" s="101"/>
    </row>
    <row r="432" ht="18">
      <c r="R432" s="101"/>
    </row>
    <row r="433" ht="18">
      <c r="R433" s="101"/>
    </row>
    <row r="434" ht="18">
      <c r="R434" s="101"/>
    </row>
    <row r="435" ht="18">
      <c r="R435" s="101"/>
    </row>
    <row r="436" ht="18">
      <c r="R436" s="101"/>
    </row>
    <row r="437" ht="18">
      <c r="R437" s="101"/>
    </row>
    <row r="438" ht="18">
      <c r="R438" s="101"/>
    </row>
    <row r="439" ht="18">
      <c r="R439" s="101"/>
    </row>
    <row r="440" ht="18">
      <c r="R440" s="101"/>
    </row>
    <row r="441" ht="18">
      <c r="R441" s="101"/>
    </row>
    <row r="442" ht="18">
      <c r="R442" s="101"/>
    </row>
    <row r="443" ht="18">
      <c r="R443" s="101"/>
    </row>
    <row r="444" ht="18">
      <c r="R444" s="101"/>
    </row>
    <row r="445" ht="18">
      <c r="R445" s="101"/>
    </row>
    <row r="446" ht="18">
      <c r="R446" s="101"/>
    </row>
    <row r="447" ht="18">
      <c r="R447" s="101"/>
    </row>
    <row r="448" ht="18">
      <c r="R448" s="101"/>
    </row>
    <row r="449" ht="18">
      <c r="R449" s="101"/>
    </row>
    <row r="450" ht="18">
      <c r="R450" s="101"/>
    </row>
    <row r="451" ht="18">
      <c r="R451" s="101"/>
    </row>
    <row r="452" ht="18">
      <c r="R452" s="101"/>
    </row>
    <row r="453" ht="18">
      <c r="R453" s="101"/>
    </row>
    <row r="454" ht="18">
      <c r="R454" s="101"/>
    </row>
    <row r="455" ht="18">
      <c r="R455" s="101"/>
    </row>
    <row r="456" ht="18">
      <c r="R456" s="101"/>
    </row>
    <row r="457" ht="18">
      <c r="R457" s="101"/>
    </row>
    <row r="458" ht="18">
      <c r="R458" s="101"/>
    </row>
    <row r="459" ht="18">
      <c r="R459" s="101"/>
    </row>
    <row r="460" ht="18">
      <c r="R460" s="101"/>
    </row>
    <row r="461" ht="18">
      <c r="R461" s="101"/>
    </row>
    <row r="462" ht="18">
      <c r="R462" s="101"/>
    </row>
    <row r="463" ht="18">
      <c r="R463" s="101"/>
    </row>
    <row r="464" ht="18">
      <c r="R464" s="101"/>
    </row>
    <row r="465" ht="18">
      <c r="R465" s="101"/>
    </row>
    <row r="466" ht="18">
      <c r="R466" s="101"/>
    </row>
    <row r="467" ht="18">
      <c r="R467" s="101"/>
    </row>
    <row r="468" ht="18">
      <c r="R468" s="101"/>
    </row>
    <row r="469" ht="18">
      <c r="R469" s="101"/>
    </row>
    <row r="470" ht="18">
      <c r="R470" s="101"/>
    </row>
    <row r="471" ht="18">
      <c r="R471" s="101"/>
    </row>
    <row r="472" ht="18">
      <c r="R472" s="101"/>
    </row>
    <row r="473" ht="18">
      <c r="R473" s="101"/>
    </row>
    <row r="474" ht="18">
      <c r="R474" s="101"/>
    </row>
    <row r="475" ht="18">
      <c r="R475" s="101"/>
    </row>
    <row r="476" ht="18">
      <c r="R476" s="101"/>
    </row>
    <row r="477" ht="18">
      <c r="R477" s="101"/>
    </row>
    <row r="478" ht="18">
      <c r="R478" s="101"/>
    </row>
    <row r="479" ht="18">
      <c r="R479" s="101"/>
    </row>
    <row r="480" ht="18">
      <c r="R480" s="101"/>
    </row>
    <row r="481" ht="18">
      <c r="R481" s="101"/>
    </row>
    <row r="482" ht="18">
      <c r="R482" s="101"/>
    </row>
    <row r="483" ht="18">
      <c r="R483" s="101"/>
    </row>
    <row r="484" ht="18">
      <c r="R484" s="101"/>
    </row>
    <row r="485" ht="18">
      <c r="R485" s="101"/>
    </row>
    <row r="486" ht="18">
      <c r="R486" s="101"/>
    </row>
    <row r="487" ht="18">
      <c r="R487" s="101"/>
    </row>
    <row r="488" ht="18">
      <c r="R488" s="101"/>
    </row>
    <row r="489" ht="18">
      <c r="R489" s="101"/>
    </row>
    <row r="490" ht="18">
      <c r="R490" s="101"/>
    </row>
    <row r="491" ht="18">
      <c r="R491" s="101"/>
    </row>
    <row r="492" ht="18">
      <c r="R492" s="101"/>
    </row>
    <row r="493" ht="18">
      <c r="R493" s="101"/>
    </row>
    <row r="494" ht="18">
      <c r="R494" s="101"/>
    </row>
    <row r="495" ht="18">
      <c r="R495" s="101"/>
    </row>
    <row r="496" ht="18">
      <c r="R496" s="101"/>
    </row>
    <row r="497" ht="18">
      <c r="R497" s="101"/>
    </row>
    <row r="498" ht="18">
      <c r="R498" s="101"/>
    </row>
    <row r="499" ht="18">
      <c r="R499" s="101"/>
    </row>
    <row r="500" ht="18">
      <c r="R500" s="101"/>
    </row>
    <row r="501" ht="18">
      <c r="R501" s="101"/>
    </row>
    <row r="502" ht="18">
      <c r="R502" s="101"/>
    </row>
    <row r="503" ht="18">
      <c r="R503" s="101"/>
    </row>
    <row r="504" ht="18">
      <c r="R504" s="101"/>
    </row>
    <row r="505" ht="18">
      <c r="R505" s="101"/>
    </row>
    <row r="506" ht="18">
      <c r="R506" s="101"/>
    </row>
    <row r="507" ht="18">
      <c r="R507" s="101"/>
    </row>
    <row r="508" ht="18">
      <c r="R508" s="101"/>
    </row>
    <row r="509" ht="18">
      <c r="R509" s="101"/>
    </row>
    <row r="510" ht="18">
      <c r="R510" s="101"/>
    </row>
    <row r="511" ht="18">
      <c r="R511" s="101"/>
    </row>
    <row r="512" ht="18">
      <c r="R512" s="101"/>
    </row>
    <row r="513" ht="18">
      <c r="R513" s="101"/>
    </row>
    <row r="514" ht="18">
      <c r="R514" s="101"/>
    </row>
    <row r="515" ht="18">
      <c r="R515" s="101"/>
    </row>
    <row r="516" ht="18">
      <c r="R516" s="101"/>
    </row>
    <row r="517" ht="18">
      <c r="R517" s="101"/>
    </row>
    <row r="518" ht="18">
      <c r="R518" s="101"/>
    </row>
    <row r="519" ht="18">
      <c r="R519" s="101"/>
    </row>
    <row r="520" ht="18">
      <c r="R520" s="101"/>
    </row>
    <row r="521" ht="18">
      <c r="R521" s="101"/>
    </row>
    <row r="522" ht="18">
      <c r="R522" s="101"/>
    </row>
    <row r="523" ht="18">
      <c r="R523" s="101"/>
    </row>
    <row r="524" ht="18">
      <c r="R524" s="101"/>
    </row>
    <row r="525" ht="18">
      <c r="R525" s="101"/>
    </row>
    <row r="526" ht="18">
      <c r="R526" s="101"/>
    </row>
    <row r="527" ht="18">
      <c r="R527" s="101"/>
    </row>
    <row r="528" ht="18">
      <c r="R528" s="101"/>
    </row>
    <row r="529" ht="18">
      <c r="R529" s="101"/>
    </row>
    <row r="530" ht="18">
      <c r="R530" s="101"/>
    </row>
    <row r="531" ht="18">
      <c r="R531" s="101"/>
    </row>
    <row r="532" ht="18">
      <c r="R532" s="101"/>
    </row>
    <row r="533" ht="18">
      <c r="R533" s="101"/>
    </row>
    <row r="534" ht="18">
      <c r="R534" s="101"/>
    </row>
    <row r="535" ht="18">
      <c r="R535" s="101"/>
    </row>
    <row r="536" ht="18">
      <c r="R536" s="101"/>
    </row>
    <row r="537" ht="18">
      <c r="R537" s="101"/>
    </row>
    <row r="538" ht="18">
      <c r="R538" s="101"/>
    </row>
    <row r="539" ht="18">
      <c r="R539" s="101"/>
    </row>
    <row r="540" ht="18">
      <c r="R540" s="101"/>
    </row>
    <row r="541" ht="18">
      <c r="R541" s="101"/>
    </row>
    <row r="542" ht="18">
      <c r="R542" s="101"/>
    </row>
    <row r="543" ht="18">
      <c r="R543" s="101"/>
    </row>
    <row r="544" ht="18">
      <c r="R544" s="101"/>
    </row>
    <row r="545" ht="18">
      <c r="R545" s="101"/>
    </row>
    <row r="546" ht="18">
      <c r="R546" s="101"/>
    </row>
    <row r="547" ht="18">
      <c r="R547" s="101"/>
    </row>
    <row r="548" ht="18">
      <c r="R548" s="101"/>
    </row>
    <row r="549" ht="18">
      <c r="R549" s="101"/>
    </row>
    <row r="550" ht="18">
      <c r="R550" s="101"/>
    </row>
    <row r="551" ht="18">
      <c r="R551" s="101"/>
    </row>
    <row r="552" ht="18">
      <c r="R552" s="101"/>
    </row>
    <row r="553" ht="18">
      <c r="R553" s="101"/>
    </row>
    <row r="554" ht="18">
      <c r="R554" s="101"/>
    </row>
    <row r="555" ht="18">
      <c r="R555" s="101"/>
    </row>
    <row r="556" ht="18">
      <c r="R556" s="101"/>
    </row>
    <row r="557" ht="18">
      <c r="R557" s="101"/>
    </row>
    <row r="558" ht="18">
      <c r="R558" s="101"/>
    </row>
    <row r="559" ht="18">
      <c r="R559" s="101"/>
    </row>
    <row r="560" ht="18">
      <c r="R560" s="101"/>
    </row>
    <row r="561" ht="18">
      <c r="R561" s="101"/>
    </row>
    <row r="562" ht="18">
      <c r="R562" s="101"/>
    </row>
    <row r="563" ht="18">
      <c r="R563" s="101"/>
    </row>
    <row r="564" ht="18">
      <c r="R564" s="101"/>
    </row>
    <row r="565" ht="18">
      <c r="R565" s="101"/>
    </row>
    <row r="566" ht="18">
      <c r="R566" s="101"/>
    </row>
    <row r="567" ht="18">
      <c r="R567" s="101"/>
    </row>
    <row r="568" ht="18">
      <c r="R568" s="101"/>
    </row>
    <row r="569" ht="18">
      <c r="R569" s="101"/>
    </row>
    <row r="570" ht="18">
      <c r="R570" s="101"/>
    </row>
    <row r="571" ht="18">
      <c r="R571" s="101"/>
    </row>
    <row r="572" ht="18">
      <c r="R572" s="101"/>
    </row>
    <row r="573" ht="18">
      <c r="R573" s="101"/>
    </row>
    <row r="574" ht="18">
      <c r="R574" s="101"/>
    </row>
    <row r="575" ht="18">
      <c r="R575" s="101"/>
    </row>
    <row r="576" ht="18">
      <c r="R576" s="101"/>
    </row>
    <row r="577" ht="18">
      <c r="R577" s="101"/>
    </row>
    <row r="578" ht="18">
      <c r="R578" s="101"/>
    </row>
    <row r="579" ht="18">
      <c r="R579" s="101"/>
    </row>
    <row r="580" ht="18">
      <c r="R580" s="101"/>
    </row>
    <row r="581" ht="18">
      <c r="R581" s="101"/>
    </row>
    <row r="582" ht="18">
      <c r="R582" s="101"/>
    </row>
    <row r="583" ht="18">
      <c r="R583" s="101"/>
    </row>
    <row r="584" ht="18">
      <c r="R584" s="101"/>
    </row>
    <row r="585" ht="18">
      <c r="R585" s="101"/>
    </row>
    <row r="586" ht="18">
      <c r="R586" s="101"/>
    </row>
    <row r="587" ht="18">
      <c r="R587" s="101"/>
    </row>
    <row r="588" ht="18">
      <c r="R588" s="101"/>
    </row>
    <row r="589" ht="18">
      <c r="R589" s="101"/>
    </row>
    <row r="590" ht="18">
      <c r="R590" s="101"/>
    </row>
    <row r="591" ht="18">
      <c r="R591" s="101"/>
    </row>
    <row r="592" ht="18">
      <c r="R592" s="101"/>
    </row>
    <row r="593" ht="18">
      <c r="R593" s="101"/>
    </row>
    <row r="594" ht="18">
      <c r="R594" s="101"/>
    </row>
    <row r="595" ht="18">
      <c r="R595" s="101"/>
    </row>
    <row r="596" ht="18">
      <c r="R596" s="101"/>
    </row>
    <row r="597" ht="18">
      <c r="R597" s="101"/>
    </row>
    <row r="598" ht="18">
      <c r="R598" s="101"/>
    </row>
    <row r="599" ht="18">
      <c r="R599" s="101"/>
    </row>
    <row r="600" ht="18">
      <c r="R600" s="101"/>
    </row>
    <row r="601" ht="18">
      <c r="R601" s="101"/>
    </row>
    <row r="602" ht="18">
      <c r="R602" s="101"/>
    </row>
    <row r="603" ht="18">
      <c r="R603" s="101"/>
    </row>
    <row r="604" ht="18">
      <c r="R604" s="101"/>
    </row>
    <row r="605" ht="18">
      <c r="R605" s="101"/>
    </row>
    <row r="606" ht="18">
      <c r="R606" s="101"/>
    </row>
    <row r="607" ht="18">
      <c r="R607" s="101"/>
    </row>
    <row r="608" ht="18">
      <c r="R608" s="101"/>
    </row>
    <row r="609" ht="18">
      <c r="R609" s="101"/>
    </row>
    <row r="610" ht="18">
      <c r="R610" s="101"/>
    </row>
    <row r="611" ht="18">
      <c r="R611" s="101"/>
    </row>
    <row r="612" ht="18">
      <c r="R612" s="101"/>
    </row>
    <row r="613" ht="18">
      <c r="R613" s="101"/>
    </row>
    <row r="614" ht="18">
      <c r="R614" s="101"/>
    </row>
    <row r="615" ht="18">
      <c r="R615" s="101"/>
    </row>
    <row r="616" ht="18">
      <c r="R616" s="101"/>
    </row>
    <row r="617" ht="18">
      <c r="R617" s="101"/>
    </row>
    <row r="618" ht="18">
      <c r="R618" s="101"/>
    </row>
    <row r="619" ht="18">
      <c r="R619" s="101"/>
    </row>
    <row r="620" ht="18">
      <c r="R620" s="101"/>
    </row>
    <row r="621" ht="18">
      <c r="R621" s="101"/>
    </row>
    <row r="622" ht="18">
      <c r="R622" s="101"/>
    </row>
    <row r="623" ht="18">
      <c r="R623" s="101"/>
    </row>
    <row r="624" ht="18">
      <c r="R624" s="101"/>
    </row>
    <row r="625" ht="18">
      <c r="R625" s="101"/>
    </row>
    <row r="626" ht="18">
      <c r="R626" s="101"/>
    </row>
    <row r="627" ht="18">
      <c r="R627" s="101"/>
    </row>
    <row r="628" ht="18">
      <c r="R628" s="101"/>
    </row>
    <row r="629" ht="18">
      <c r="R629" s="101"/>
    </row>
    <row r="630" ht="18">
      <c r="R630" s="101"/>
    </row>
    <row r="631" ht="18">
      <c r="R631" s="101"/>
    </row>
    <row r="632" ht="18">
      <c r="R632" s="101"/>
    </row>
    <row r="633" ht="18">
      <c r="R633" s="101"/>
    </row>
    <row r="634" ht="18">
      <c r="R634" s="101"/>
    </row>
    <row r="635" ht="18">
      <c r="R635" s="101"/>
    </row>
    <row r="636" ht="18">
      <c r="R636" s="101"/>
    </row>
    <row r="637" ht="18">
      <c r="R637" s="101"/>
    </row>
    <row r="638" ht="18">
      <c r="R638" s="101"/>
    </row>
    <row r="639" ht="18">
      <c r="R639" s="101"/>
    </row>
    <row r="640" ht="18">
      <c r="R640" s="101"/>
    </row>
    <row r="641" ht="18">
      <c r="R641" s="101"/>
    </row>
    <row r="642" ht="18">
      <c r="R642" s="101"/>
    </row>
    <row r="643" ht="18">
      <c r="R643" s="101"/>
    </row>
    <row r="644" ht="18">
      <c r="R644" s="101"/>
    </row>
    <row r="645" ht="18">
      <c r="R645" s="101"/>
    </row>
    <row r="646" ht="18">
      <c r="R646" s="101"/>
    </row>
    <row r="647" ht="18">
      <c r="R647" s="101"/>
    </row>
    <row r="648" ht="18">
      <c r="R648" s="101"/>
    </row>
    <row r="649" ht="18">
      <c r="R649" s="101"/>
    </row>
    <row r="650" ht="18">
      <c r="R650" s="101"/>
    </row>
    <row r="651" ht="18">
      <c r="R651" s="101"/>
    </row>
    <row r="652" ht="18">
      <c r="R652" s="101"/>
    </row>
    <row r="653" ht="18">
      <c r="R653" s="101"/>
    </row>
    <row r="654" ht="18">
      <c r="R654" s="101"/>
    </row>
    <row r="655" ht="18">
      <c r="R655" s="101"/>
    </row>
    <row r="656" ht="18">
      <c r="R656" s="101"/>
    </row>
    <row r="657" ht="18">
      <c r="R657" s="101"/>
    </row>
    <row r="658" ht="18">
      <c r="R658" s="101"/>
    </row>
    <row r="659" ht="18">
      <c r="R659" s="101"/>
    </row>
    <row r="660" ht="18">
      <c r="R660" s="101"/>
    </row>
    <row r="661" ht="18">
      <c r="R661" s="101"/>
    </row>
    <row r="662" ht="18">
      <c r="R662" s="101"/>
    </row>
    <row r="663" ht="18">
      <c r="R663" s="101"/>
    </row>
    <row r="664" ht="18">
      <c r="R664" s="101"/>
    </row>
    <row r="665" ht="18">
      <c r="R665" s="101"/>
    </row>
    <row r="666" ht="18">
      <c r="R666" s="101"/>
    </row>
    <row r="667" ht="18">
      <c r="R667" s="101"/>
    </row>
    <row r="668" ht="18">
      <c r="R668" s="101"/>
    </row>
    <row r="669" ht="18">
      <c r="R669" s="101"/>
    </row>
    <row r="670" ht="18">
      <c r="R670" s="101"/>
    </row>
    <row r="671" ht="18">
      <c r="R671" s="101"/>
    </row>
    <row r="672" ht="18">
      <c r="R672" s="101"/>
    </row>
    <row r="673" ht="18">
      <c r="R673" s="101"/>
    </row>
    <row r="674" ht="18">
      <c r="R674" s="101"/>
    </row>
    <row r="675" ht="18">
      <c r="R675" s="101"/>
    </row>
    <row r="676" ht="18">
      <c r="R676" s="101"/>
    </row>
    <row r="677" ht="18">
      <c r="R677" s="101"/>
    </row>
    <row r="678" ht="18">
      <c r="R678" s="101"/>
    </row>
    <row r="679" ht="18">
      <c r="R679" s="101"/>
    </row>
    <row r="680" ht="18">
      <c r="R680" s="101"/>
    </row>
    <row r="681" ht="18">
      <c r="R681" s="101"/>
    </row>
    <row r="682" ht="18">
      <c r="R682" s="101"/>
    </row>
    <row r="683" ht="18">
      <c r="R683" s="101"/>
    </row>
    <row r="684" ht="18">
      <c r="R684" s="101"/>
    </row>
    <row r="685" ht="18">
      <c r="R685" s="101"/>
    </row>
    <row r="686" ht="18">
      <c r="R686" s="101"/>
    </row>
    <row r="687" ht="18">
      <c r="R687" s="101"/>
    </row>
    <row r="688" ht="18">
      <c r="R688" s="101"/>
    </row>
    <row r="689" ht="18">
      <c r="R689" s="101"/>
    </row>
    <row r="690" ht="18">
      <c r="R690" s="101"/>
    </row>
    <row r="691" ht="18">
      <c r="R691" s="101"/>
    </row>
    <row r="692" ht="18">
      <c r="R692" s="101"/>
    </row>
    <row r="693" ht="18">
      <c r="R693" s="101"/>
    </row>
    <row r="694" ht="18">
      <c r="R694" s="101"/>
    </row>
    <row r="695" ht="18">
      <c r="R695" s="101"/>
    </row>
    <row r="696" ht="18">
      <c r="R696" s="101"/>
    </row>
    <row r="697" ht="18">
      <c r="R697" s="101"/>
    </row>
    <row r="698" ht="18">
      <c r="R698" s="101"/>
    </row>
    <row r="699" ht="18">
      <c r="R699" s="101"/>
    </row>
    <row r="700" ht="18">
      <c r="R700" s="101"/>
    </row>
    <row r="701" ht="18">
      <c r="R701" s="101"/>
    </row>
    <row r="702" ht="18">
      <c r="R702" s="101"/>
    </row>
    <row r="703" ht="18">
      <c r="R703" s="101"/>
    </row>
    <row r="704" ht="18">
      <c r="R704" s="101"/>
    </row>
    <row r="705" ht="18">
      <c r="R705" s="101"/>
    </row>
    <row r="706" ht="18">
      <c r="R706" s="101"/>
    </row>
    <row r="707" ht="18">
      <c r="R707" s="101"/>
    </row>
    <row r="708" ht="18">
      <c r="R708" s="101"/>
    </row>
    <row r="709" ht="18">
      <c r="R709" s="101"/>
    </row>
    <row r="710" ht="18">
      <c r="R710" s="101"/>
    </row>
    <row r="711" ht="18">
      <c r="R711" s="101"/>
    </row>
    <row r="712" ht="18">
      <c r="R712" s="101"/>
    </row>
    <row r="713" ht="18">
      <c r="R713" s="101"/>
    </row>
    <row r="714" ht="18">
      <c r="R714" s="101"/>
    </row>
    <row r="715" ht="18">
      <c r="R715" s="101"/>
    </row>
    <row r="716" ht="18">
      <c r="R716" s="101"/>
    </row>
    <row r="717" ht="18">
      <c r="R717" s="101"/>
    </row>
    <row r="718" ht="18">
      <c r="R718" s="101"/>
    </row>
    <row r="719" ht="18">
      <c r="R719" s="101"/>
    </row>
    <row r="720" ht="18">
      <c r="R720" s="101"/>
    </row>
    <row r="721" ht="18">
      <c r="R721" s="101"/>
    </row>
    <row r="722" ht="18">
      <c r="R722" s="101"/>
    </row>
    <row r="723" ht="18">
      <c r="R723" s="101"/>
    </row>
    <row r="724" ht="18">
      <c r="R724" s="101"/>
    </row>
    <row r="725" ht="18">
      <c r="R725" s="101"/>
    </row>
    <row r="726" ht="18">
      <c r="R726" s="101"/>
    </row>
    <row r="727" ht="18">
      <c r="R727" s="101"/>
    </row>
    <row r="728" ht="18">
      <c r="R728" s="101"/>
    </row>
    <row r="729" ht="18">
      <c r="R729" s="101"/>
    </row>
    <row r="730" ht="18">
      <c r="R730" s="101"/>
    </row>
    <row r="731" ht="18">
      <c r="R731" s="101"/>
    </row>
    <row r="732" ht="18">
      <c r="R732" s="101"/>
    </row>
    <row r="733" ht="18">
      <c r="R733" s="101"/>
    </row>
    <row r="734" ht="18">
      <c r="R734" s="101"/>
    </row>
    <row r="735" ht="18">
      <c r="R735" s="101"/>
    </row>
    <row r="736" ht="18">
      <c r="R736" s="101"/>
    </row>
    <row r="737" ht="18">
      <c r="R737" s="101"/>
    </row>
    <row r="738" ht="18">
      <c r="R738" s="101"/>
    </row>
    <row r="739" ht="18">
      <c r="R739" s="101"/>
    </row>
    <row r="740" ht="18">
      <c r="R740" s="101"/>
    </row>
    <row r="741" ht="18">
      <c r="R741" s="101"/>
    </row>
    <row r="742" ht="18">
      <c r="R742" s="101"/>
    </row>
    <row r="743" ht="18">
      <c r="R743" s="101"/>
    </row>
    <row r="744" ht="18">
      <c r="R744" s="101"/>
    </row>
    <row r="745" ht="18">
      <c r="R745" s="101"/>
    </row>
    <row r="746" ht="18">
      <c r="R746" s="101"/>
    </row>
    <row r="747" ht="18">
      <c r="R747" s="101"/>
    </row>
    <row r="748" ht="18">
      <c r="R748" s="101"/>
    </row>
    <row r="749" ht="18">
      <c r="R749" s="101"/>
    </row>
    <row r="750" ht="18">
      <c r="R750" s="101"/>
    </row>
    <row r="751" ht="18">
      <c r="R751" s="101"/>
    </row>
    <row r="752" ht="18">
      <c r="R752" s="101"/>
    </row>
    <row r="753" ht="18">
      <c r="R753" s="101"/>
    </row>
    <row r="754" ht="18">
      <c r="R754" s="101"/>
    </row>
    <row r="755" ht="18">
      <c r="R755" s="101"/>
    </row>
    <row r="756" ht="18">
      <c r="R756" s="101"/>
    </row>
    <row r="757" ht="18">
      <c r="R757" s="101"/>
    </row>
    <row r="758" ht="18">
      <c r="R758" s="101"/>
    </row>
    <row r="759" ht="18">
      <c r="R759" s="101"/>
    </row>
    <row r="760" ht="18">
      <c r="R760" s="101"/>
    </row>
    <row r="761" ht="18">
      <c r="R761" s="101"/>
    </row>
    <row r="762" ht="18">
      <c r="R762" s="101"/>
    </row>
    <row r="763" ht="18">
      <c r="R763" s="101"/>
    </row>
    <row r="764" ht="18">
      <c r="R764" s="101"/>
    </row>
    <row r="765" ht="18">
      <c r="R765" s="101"/>
    </row>
    <row r="766" ht="18">
      <c r="R766" s="101"/>
    </row>
    <row r="767" ht="18">
      <c r="R767" s="101"/>
    </row>
    <row r="768" ht="18">
      <c r="R768" s="101"/>
    </row>
    <row r="769" ht="18">
      <c r="R769" s="101"/>
    </row>
    <row r="770" ht="18">
      <c r="R770" s="101"/>
    </row>
    <row r="771" ht="18">
      <c r="R771" s="101"/>
    </row>
    <row r="772" ht="18">
      <c r="R772" s="101"/>
    </row>
    <row r="773" ht="18">
      <c r="R773" s="101"/>
    </row>
    <row r="774" ht="18">
      <c r="R774" s="101"/>
    </row>
    <row r="775" ht="18">
      <c r="R775" s="101"/>
    </row>
    <row r="776" ht="18">
      <c r="R776" s="101"/>
    </row>
    <row r="777" ht="18">
      <c r="R777" s="101"/>
    </row>
    <row r="778" ht="18">
      <c r="R778" s="101"/>
    </row>
    <row r="779" ht="18">
      <c r="R779" s="101"/>
    </row>
    <row r="780" ht="18">
      <c r="R780" s="101"/>
    </row>
    <row r="781" ht="18">
      <c r="R781" s="101"/>
    </row>
    <row r="782" ht="18">
      <c r="R782" s="101"/>
    </row>
    <row r="783" ht="18">
      <c r="R783" s="101"/>
    </row>
    <row r="784" ht="18">
      <c r="R784" s="101"/>
    </row>
    <row r="785" ht="18">
      <c r="R785" s="101"/>
    </row>
    <row r="786" ht="18">
      <c r="R786" s="101"/>
    </row>
    <row r="787" ht="18">
      <c r="R787" s="101"/>
    </row>
    <row r="788" ht="18">
      <c r="R788" s="101"/>
    </row>
    <row r="789" ht="18">
      <c r="R789" s="101"/>
    </row>
    <row r="790" ht="18">
      <c r="R790" s="101"/>
    </row>
    <row r="791" ht="18">
      <c r="R791" s="101"/>
    </row>
    <row r="792" ht="18">
      <c r="R792" s="101"/>
    </row>
    <row r="793" ht="18">
      <c r="R793" s="101"/>
    </row>
    <row r="794" ht="18">
      <c r="R794" s="101"/>
    </row>
    <row r="795" ht="18">
      <c r="R795" s="101"/>
    </row>
    <row r="796" ht="18">
      <c r="R796" s="101"/>
    </row>
    <row r="797" ht="18">
      <c r="R797" s="101"/>
    </row>
    <row r="798" ht="18">
      <c r="R798" s="101"/>
    </row>
    <row r="799" ht="18">
      <c r="R799" s="101"/>
    </row>
    <row r="800" ht="18">
      <c r="R800" s="101"/>
    </row>
    <row r="801" ht="18">
      <c r="R801" s="101"/>
    </row>
    <row r="802" ht="18">
      <c r="R802" s="101"/>
    </row>
    <row r="803" ht="18">
      <c r="R803" s="101"/>
    </row>
    <row r="804" ht="18">
      <c r="R804" s="101"/>
    </row>
    <row r="805" ht="18">
      <c r="R805" s="101"/>
    </row>
    <row r="806" ht="18">
      <c r="R806" s="101"/>
    </row>
    <row r="807" ht="18">
      <c r="R807" s="101"/>
    </row>
    <row r="808" ht="18">
      <c r="R808" s="101"/>
    </row>
    <row r="809" ht="18">
      <c r="R809" s="101"/>
    </row>
    <row r="810" ht="18">
      <c r="R810" s="101"/>
    </row>
    <row r="811" ht="18">
      <c r="R811" s="101"/>
    </row>
    <row r="812" ht="18">
      <c r="R812" s="101"/>
    </row>
    <row r="813" ht="18">
      <c r="R813" s="101"/>
    </row>
    <row r="814" ht="18">
      <c r="R814" s="101"/>
    </row>
    <row r="815" ht="18">
      <c r="R815" s="101"/>
    </row>
    <row r="816" ht="18">
      <c r="R816" s="101"/>
    </row>
    <row r="817" ht="18">
      <c r="R817" s="101"/>
    </row>
    <row r="818" ht="18">
      <c r="R818" s="101"/>
    </row>
    <row r="819" ht="18">
      <c r="R819" s="101"/>
    </row>
    <row r="820" ht="18">
      <c r="R820" s="101"/>
    </row>
    <row r="821" ht="18">
      <c r="R821" s="101"/>
    </row>
    <row r="822" ht="18">
      <c r="R822" s="101"/>
    </row>
    <row r="823" ht="18">
      <c r="R823" s="101"/>
    </row>
    <row r="824" ht="18">
      <c r="R824" s="101"/>
    </row>
    <row r="825" ht="18">
      <c r="R825" s="101"/>
    </row>
    <row r="826" ht="18">
      <c r="R826" s="101"/>
    </row>
    <row r="827" ht="18">
      <c r="R827" s="101"/>
    </row>
    <row r="828" ht="18">
      <c r="R828" s="101"/>
    </row>
    <row r="829" ht="18">
      <c r="R829" s="101"/>
    </row>
    <row r="830" ht="18">
      <c r="R830" s="101"/>
    </row>
    <row r="831" ht="18">
      <c r="R831" s="101"/>
    </row>
    <row r="832" ht="18">
      <c r="R832" s="101"/>
    </row>
    <row r="833" ht="18">
      <c r="R833" s="101"/>
    </row>
    <row r="834" ht="18">
      <c r="R834" s="101"/>
    </row>
    <row r="835" ht="18">
      <c r="R835" s="101"/>
    </row>
    <row r="836" ht="18">
      <c r="R836" s="101"/>
    </row>
    <row r="837" ht="18">
      <c r="R837" s="101"/>
    </row>
    <row r="838" ht="18">
      <c r="R838" s="101"/>
    </row>
    <row r="839" ht="18">
      <c r="R839" s="101"/>
    </row>
    <row r="840" ht="18">
      <c r="R840" s="101"/>
    </row>
    <row r="841" ht="18">
      <c r="R841" s="101"/>
    </row>
    <row r="842" ht="18">
      <c r="R842" s="101"/>
    </row>
    <row r="843" ht="18">
      <c r="R843" s="101"/>
    </row>
    <row r="844" ht="18">
      <c r="R844" s="101"/>
    </row>
    <row r="845" ht="18">
      <c r="R845" s="101"/>
    </row>
    <row r="846" ht="18">
      <c r="R846" s="101"/>
    </row>
    <row r="847" ht="18">
      <c r="R847" s="101"/>
    </row>
    <row r="848" ht="18">
      <c r="R848" s="101"/>
    </row>
    <row r="849" ht="18">
      <c r="R849" s="101"/>
    </row>
    <row r="850" ht="18">
      <c r="R850" s="101"/>
    </row>
    <row r="851" ht="18">
      <c r="R851" s="101"/>
    </row>
    <row r="852" ht="18">
      <c r="R852" s="101"/>
    </row>
    <row r="853" ht="18">
      <c r="R853" s="101"/>
    </row>
    <row r="854" ht="18">
      <c r="R854" s="101"/>
    </row>
    <row r="855" ht="18">
      <c r="R855" s="101"/>
    </row>
    <row r="856" ht="18">
      <c r="R856" s="101"/>
    </row>
    <row r="857" ht="18">
      <c r="R857" s="101"/>
    </row>
    <row r="858" ht="18">
      <c r="R858" s="101"/>
    </row>
    <row r="859" ht="18">
      <c r="R859" s="101"/>
    </row>
    <row r="860" ht="18">
      <c r="R860" s="101"/>
    </row>
    <row r="861" ht="18">
      <c r="R861" s="101"/>
    </row>
    <row r="862" ht="18">
      <c r="R862" s="101"/>
    </row>
    <row r="863" ht="18">
      <c r="R863" s="101"/>
    </row>
    <row r="864" ht="18">
      <c r="R864" s="101"/>
    </row>
    <row r="865" ht="18">
      <c r="R865" s="101"/>
    </row>
    <row r="866" ht="18">
      <c r="R866" s="101"/>
    </row>
    <row r="867" ht="18">
      <c r="R867" s="101"/>
    </row>
    <row r="868" ht="18">
      <c r="R868" s="101"/>
    </row>
    <row r="869" ht="18">
      <c r="R869" s="101"/>
    </row>
    <row r="870" ht="18">
      <c r="R870" s="101"/>
    </row>
    <row r="871" ht="18">
      <c r="R871" s="101"/>
    </row>
    <row r="872" ht="18">
      <c r="R872" s="101"/>
    </row>
    <row r="873" ht="18">
      <c r="R873" s="101"/>
    </row>
    <row r="874" ht="18">
      <c r="R874" s="101"/>
    </row>
    <row r="875" ht="18">
      <c r="R875" s="101"/>
    </row>
    <row r="876" ht="18">
      <c r="R876" s="101"/>
    </row>
    <row r="877" ht="18">
      <c r="R877" s="101"/>
    </row>
    <row r="878" ht="18">
      <c r="R878" s="101"/>
    </row>
    <row r="879" ht="18">
      <c r="R879" s="101"/>
    </row>
    <row r="880" ht="18">
      <c r="R880" s="101"/>
    </row>
    <row r="881" ht="18">
      <c r="R881" s="101"/>
    </row>
    <row r="882" ht="18">
      <c r="R882" s="101"/>
    </row>
    <row r="883" ht="18">
      <c r="R883" s="101"/>
    </row>
    <row r="884" ht="18">
      <c r="R884" s="101"/>
    </row>
    <row r="885" ht="18">
      <c r="R885" s="101"/>
    </row>
    <row r="886" ht="18">
      <c r="R886" s="101"/>
    </row>
    <row r="887" ht="18">
      <c r="R887" s="101"/>
    </row>
    <row r="888" ht="18">
      <c r="R888" s="101"/>
    </row>
    <row r="889" ht="18">
      <c r="R889" s="101"/>
    </row>
    <row r="890" ht="18">
      <c r="R890" s="101"/>
    </row>
    <row r="891" ht="18">
      <c r="R891" s="101"/>
    </row>
    <row r="892" ht="18">
      <c r="R892" s="101"/>
    </row>
    <row r="893" ht="18">
      <c r="R893" s="101"/>
    </row>
    <row r="894" ht="18">
      <c r="R894" s="101"/>
    </row>
    <row r="895" ht="18">
      <c r="R895" s="101"/>
    </row>
    <row r="896" ht="18">
      <c r="R896" s="101"/>
    </row>
    <row r="897" ht="18">
      <c r="R897" s="101"/>
    </row>
    <row r="898" ht="18">
      <c r="R898" s="101"/>
    </row>
    <row r="899" ht="18">
      <c r="R899" s="101"/>
    </row>
    <row r="900" ht="18">
      <c r="R900" s="101"/>
    </row>
    <row r="901" ht="18">
      <c r="R901" s="101"/>
    </row>
    <row r="902" ht="18">
      <c r="R902" s="101"/>
    </row>
    <row r="903" ht="18">
      <c r="R903" s="101"/>
    </row>
    <row r="904" ht="18">
      <c r="R904" s="101"/>
    </row>
    <row r="905" ht="18">
      <c r="R905" s="101"/>
    </row>
    <row r="906" ht="18">
      <c r="R906" s="101"/>
    </row>
    <row r="907" ht="18">
      <c r="R907" s="101"/>
    </row>
    <row r="908" ht="18">
      <c r="R908" s="101"/>
    </row>
    <row r="909" ht="18">
      <c r="R909" s="101"/>
    </row>
    <row r="910" ht="18">
      <c r="R910" s="101"/>
    </row>
    <row r="911" ht="18">
      <c r="R911" s="101"/>
    </row>
    <row r="912" ht="18">
      <c r="R912" s="101"/>
    </row>
    <row r="913" ht="18">
      <c r="R913" s="101"/>
    </row>
    <row r="914" ht="18">
      <c r="R914" s="101"/>
    </row>
    <row r="915" ht="18">
      <c r="R915" s="101"/>
    </row>
    <row r="916" ht="18">
      <c r="R916" s="101"/>
    </row>
    <row r="917" ht="18">
      <c r="R917" s="101"/>
    </row>
    <row r="918" ht="18">
      <c r="R918" s="101"/>
    </row>
    <row r="919" ht="18">
      <c r="R919" s="101"/>
    </row>
    <row r="920" ht="18">
      <c r="R920" s="101"/>
    </row>
    <row r="921" ht="18">
      <c r="R921" s="101"/>
    </row>
    <row r="922" ht="18">
      <c r="R922" s="101"/>
    </row>
    <row r="923" ht="18">
      <c r="R923" s="101"/>
    </row>
    <row r="924" ht="18">
      <c r="R924" s="101"/>
    </row>
    <row r="925" ht="18">
      <c r="R925" s="101"/>
    </row>
    <row r="926" ht="18">
      <c r="R926" s="101"/>
    </row>
    <row r="927" ht="18">
      <c r="R927" s="101"/>
    </row>
    <row r="928" ht="18">
      <c r="R928" s="101"/>
    </row>
    <row r="929" ht="18">
      <c r="R929" s="101"/>
    </row>
    <row r="930" ht="18">
      <c r="R930" s="101"/>
    </row>
    <row r="931" ht="18">
      <c r="R931" s="101"/>
    </row>
    <row r="932" ht="18">
      <c r="R932" s="101"/>
    </row>
    <row r="933" ht="18">
      <c r="R933" s="101"/>
    </row>
    <row r="934" ht="18">
      <c r="R934" s="101"/>
    </row>
    <row r="935" ht="18">
      <c r="R935" s="101"/>
    </row>
    <row r="936" ht="18">
      <c r="R936" s="101"/>
    </row>
    <row r="937" ht="18">
      <c r="R937" s="101"/>
    </row>
    <row r="938" ht="18">
      <c r="R938" s="101"/>
    </row>
    <row r="939" ht="18">
      <c r="R939" s="101"/>
    </row>
    <row r="940" ht="18">
      <c r="R940" s="101"/>
    </row>
    <row r="941" ht="18">
      <c r="R941" s="101"/>
    </row>
    <row r="942" ht="18">
      <c r="R942" s="101"/>
    </row>
    <row r="943" ht="18">
      <c r="R943" s="101"/>
    </row>
    <row r="944" ht="18">
      <c r="R944" s="101"/>
    </row>
    <row r="945" ht="18">
      <c r="R945" s="101"/>
    </row>
    <row r="946" ht="18">
      <c r="R946" s="101"/>
    </row>
    <row r="947" ht="18">
      <c r="R947" s="101"/>
    </row>
    <row r="948" ht="18">
      <c r="R948" s="101"/>
    </row>
    <row r="949" ht="18">
      <c r="R949" s="101"/>
    </row>
    <row r="950" ht="18">
      <c r="R950" s="101"/>
    </row>
    <row r="951" ht="18">
      <c r="R951" s="101"/>
    </row>
    <row r="952" ht="18">
      <c r="R952" s="101"/>
    </row>
    <row r="953" ht="18">
      <c r="R953" s="101"/>
    </row>
    <row r="954" ht="18">
      <c r="R954" s="101"/>
    </row>
    <row r="955" ht="18">
      <c r="R955" s="101"/>
    </row>
    <row r="956" ht="18">
      <c r="R956" s="101"/>
    </row>
    <row r="957" ht="18">
      <c r="R957" s="101"/>
    </row>
    <row r="958" ht="18">
      <c r="R958" s="101"/>
    </row>
    <row r="959" ht="18">
      <c r="R959" s="101"/>
    </row>
    <row r="960" ht="18">
      <c r="R960" s="101"/>
    </row>
    <row r="961" ht="18">
      <c r="R961" s="101"/>
    </row>
    <row r="962" ht="18">
      <c r="R962" s="101"/>
    </row>
    <row r="963" ht="18">
      <c r="R963" s="101"/>
    </row>
    <row r="964" ht="18">
      <c r="R964" s="101"/>
    </row>
    <row r="965" ht="18">
      <c r="R965" s="101"/>
    </row>
    <row r="966" ht="18">
      <c r="R966" s="101"/>
    </row>
    <row r="967" ht="18">
      <c r="R967" s="101"/>
    </row>
    <row r="968" ht="18">
      <c r="R968" s="101"/>
    </row>
    <row r="969" ht="18">
      <c r="R969" s="101"/>
    </row>
    <row r="970" ht="18">
      <c r="R970" s="101"/>
    </row>
    <row r="971" ht="18">
      <c r="R971" s="101"/>
    </row>
    <row r="972" ht="18">
      <c r="R972" s="101"/>
    </row>
    <row r="973" ht="18">
      <c r="R973" s="101"/>
    </row>
    <row r="974" ht="18">
      <c r="R974" s="101"/>
    </row>
    <row r="975" ht="18">
      <c r="R975" s="101"/>
    </row>
    <row r="976" ht="18">
      <c r="R976" s="101"/>
    </row>
    <row r="977" ht="18">
      <c r="R977" s="101"/>
    </row>
    <row r="978" ht="18">
      <c r="R978" s="101"/>
    </row>
    <row r="979" ht="18">
      <c r="R979" s="101"/>
    </row>
    <row r="980" ht="18">
      <c r="R980" s="101"/>
    </row>
    <row r="981" ht="18">
      <c r="R981" s="101"/>
    </row>
    <row r="982" ht="18">
      <c r="R982" s="101"/>
    </row>
    <row r="983" ht="18">
      <c r="R983" s="101"/>
    </row>
    <row r="984" ht="18">
      <c r="R984" s="101"/>
    </row>
    <row r="985" ht="18">
      <c r="R985" s="101"/>
    </row>
    <row r="986" ht="18">
      <c r="R986" s="101"/>
    </row>
    <row r="987" ht="18">
      <c r="R987" s="101"/>
    </row>
    <row r="988" ht="18">
      <c r="R988" s="101"/>
    </row>
    <row r="989" ht="18">
      <c r="R989" s="101"/>
    </row>
    <row r="990" ht="18">
      <c r="R990" s="101"/>
    </row>
    <row r="991" ht="18">
      <c r="R991" s="101"/>
    </row>
    <row r="992" ht="18">
      <c r="R992" s="101"/>
    </row>
    <row r="993" ht="18">
      <c r="R993" s="101"/>
    </row>
    <row r="994" ht="18">
      <c r="R994" s="101"/>
    </row>
    <row r="995" ht="18">
      <c r="R995" s="101"/>
    </row>
    <row r="996" ht="18">
      <c r="R996" s="101"/>
    </row>
    <row r="997" ht="18">
      <c r="R997" s="101"/>
    </row>
    <row r="998" ht="18">
      <c r="R998" s="101"/>
    </row>
    <row r="999" ht="18">
      <c r="R999" s="101"/>
    </row>
    <row r="1000" ht="18">
      <c r="R1000" s="101"/>
    </row>
    <row r="1001" ht="18">
      <c r="R1001" s="101"/>
    </row>
    <row r="1002" ht="18">
      <c r="R1002" s="101"/>
    </row>
    <row r="1003" ht="18">
      <c r="R1003" s="101"/>
    </row>
    <row r="1004" ht="18">
      <c r="R1004" s="101"/>
    </row>
    <row r="1005" ht="18">
      <c r="R1005" s="101"/>
    </row>
    <row r="1006" ht="18">
      <c r="R1006" s="101"/>
    </row>
    <row r="1007" ht="18">
      <c r="R1007" s="101"/>
    </row>
    <row r="1008" ht="18">
      <c r="R1008" s="101"/>
    </row>
    <row r="1009" ht="18">
      <c r="R1009" s="101"/>
    </row>
    <row r="1010" ht="18">
      <c r="R1010" s="101"/>
    </row>
    <row r="1011" ht="18">
      <c r="R1011" s="101"/>
    </row>
    <row r="1012" ht="18">
      <c r="R1012" s="101"/>
    </row>
    <row r="1013" ht="18">
      <c r="R1013" s="101"/>
    </row>
    <row r="1014" ht="18">
      <c r="R1014" s="101"/>
    </row>
    <row r="1015" ht="18">
      <c r="R1015" s="101"/>
    </row>
    <row r="1016" ht="18">
      <c r="R1016" s="101"/>
    </row>
    <row r="1017" ht="18">
      <c r="R1017" s="101"/>
    </row>
    <row r="1018" ht="18">
      <c r="R1018" s="101"/>
    </row>
    <row r="1019" ht="18">
      <c r="R1019" s="101"/>
    </row>
    <row r="1020" ht="18">
      <c r="R1020" s="101"/>
    </row>
    <row r="1021" ht="18">
      <c r="R1021" s="101"/>
    </row>
    <row r="1022" ht="18">
      <c r="R1022" s="101"/>
    </row>
    <row r="1023" ht="18">
      <c r="R1023" s="101"/>
    </row>
    <row r="1024" ht="18">
      <c r="R1024" s="101"/>
    </row>
    <row r="1025" ht="18">
      <c r="R1025" s="101"/>
    </row>
    <row r="1026" ht="18">
      <c r="R1026" s="101"/>
    </row>
    <row r="1027" ht="18">
      <c r="R1027" s="101"/>
    </row>
    <row r="1028" ht="18">
      <c r="R1028" s="101"/>
    </row>
    <row r="1029" ht="18">
      <c r="R1029" s="101"/>
    </row>
    <row r="1030" ht="18">
      <c r="R1030" s="101"/>
    </row>
    <row r="1031" ht="18">
      <c r="R1031" s="101"/>
    </row>
    <row r="1032" ht="18">
      <c r="R1032" s="101"/>
    </row>
    <row r="1033" ht="18">
      <c r="R1033" s="101"/>
    </row>
    <row r="1034" ht="18">
      <c r="R1034" s="101"/>
    </row>
    <row r="1035" ht="18">
      <c r="R1035" s="101"/>
    </row>
    <row r="1036" ht="18">
      <c r="R1036" s="101"/>
    </row>
    <row r="1037" ht="18">
      <c r="R1037" s="101"/>
    </row>
    <row r="1038" ht="18">
      <c r="R1038" s="101"/>
    </row>
    <row r="1039" ht="18">
      <c r="R1039" s="101"/>
    </row>
    <row r="1040" ht="18">
      <c r="R1040" s="101"/>
    </row>
    <row r="1041" ht="18">
      <c r="R1041" s="101"/>
    </row>
    <row r="1042" ht="18">
      <c r="R1042" s="101"/>
    </row>
    <row r="1043" ht="18">
      <c r="R1043" s="101"/>
    </row>
    <row r="1044" ht="18">
      <c r="R1044" s="101"/>
    </row>
    <row r="1045" ht="18">
      <c r="R1045" s="101"/>
    </row>
    <row r="1046" ht="18">
      <c r="R1046" s="101"/>
    </row>
    <row r="1047" ht="18">
      <c r="R1047" s="101"/>
    </row>
    <row r="1048" ht="18">
      <c r="R1048" s="101"/>
    </row>
    <row r="1049" ht="18">
      <c r="R1049" s="101"/>
    </row>
    <row r="1050" ht="18">
      <c r="R1050" s="101"/>
    </row>
    <row r="1051" ht="18">
      <c r="R1051" s="101"/>
    </row>
    <row r="1052" ht="18">
      <c r="R1052" s="101"/>
    </row>
    <row r="1053" ht="18">
      <c r="R1053" s="101"/>
    </row>
    <row r="1054" ht="18">
      <c r="R1054" s="101"/>
    </row>
    <row r="1055" ht="18">
      <c r="R1055" s="101"/>
    </row>
    <row r="1056" ht="18">
      <c r="R1056" s="101"/>
    </row>
    <row r="1057" ht="18">
      <c r="R1057" s="101"/>
    </row>
    <row r="1058" ht="18">
      <c r="R1058" s="101"/>
    </row>
    <row r="1059" ht="18">
      <c r="R1059" s="101"/>
    </row>
    <row r="1060" ht="18">
      <c r="R1060" s="101"/>
    </row>
    <row r="1061" ht="18">
      <c r="R1061" s="101"/>
    </row>
    <row r="1062" ht="18">
      <c r="R1062" s="101"/>
    </row>
    <row r="1063" ht="18">
      <c r="R1063" s="101"/>
    </row>
    <row r="1064" ht="18">
      <c r="R1064" s="101"/>
    </row>
    <row r="1065" ht="18">
      <c r="R1065" s="101"/>
    </row>
    <row r="1066" ht="18">
      <c r="R1066" s="101"/>
    </row>
    <row r="1067" ht="18">
      <c r="R1067" s="101"/>
    </row>
    <row r="1068" ht="18">
      <c r="R1068" s="101"/>
    </row>
    <row r="1069" ht="18">
      <c r="R1069" s="101"/>
    </row>
    <row r="1070" ht="18">
      <c r="R1070" s="101"/>
    </row>
    <row r="1071" ht="18">
      <c r="R1071" s="101"/>
    </row>
    <row r="1072" ht="18">
      <c r="R1072" s="101"/>
    </row>
    <row r="1073" ht="18">
      <c r="R1073" s="101"/>
    </row>
    <row r="1074" ht="18">
      <c r="R1074" s="101"/>
    </row>
    <row r="1075" ht="18">
      <c r="R1075" s="101"/>
    </row>
    <row r="1076" ht="18">
      <c r="R1076" s="101"/>
    </row>
    <row r="1077" ht="18">
      <c r="R1077" s="101"/>
    </row>
    <row r="1078" ht="18">
      <c r="R1078" s="101"/>
    </row>
    <row r="1079" ht="18">
      <c r="R1079" s="101"/>
    </row>
    <row r="1080" ht="18">
      <c r="R1080" s="101"/>
    </row>
    <row r="1081" ht="18">
      <c r="R1081" s="101"/>
    </row>
    <row r="1082" ht="18">
      <c r="R1082" s="101"/>
    </row>
    <row r="1083" ht="18">
      <c r="R1083" s="101"/>
    </row>
    <row r="1084" ht="18">
      <c r="R1084" s="101"/>
    </row>
    <row r="1085" ht="18">
      <c r="R1085" s="101"/>
    </row>
    <row r="1086" ht="18">
      <c r="R1086" s="101"/>
    </row>
    <row r="1087" ht="18">
      <c r="R1087" s="101"/>
    </row>
    <row r="1088" ht="18">
      <c r="R1088" s="101"/>
    </row>
    <row r="1089" ht="18">
      <c r="R1089" s="101"/>
    </row>
    <row r="1090" ht="18">
      <c r="R1090" s="101"/>
    </row>
    <row r="1091" ht="18">
      <c r="R1091" s="101"/>
    </row>
    <row r="1092" ht="18">
      <c r="R1092" s="101"/>
    </row>
    <row r="1093" ht="18">
      <c r="R1093" s="101"/>
    </row>
    <row r="1094" ht="18">
      <c r="R1094" s="101"/>
    </row>
    <row r="1095" ht="18">
      <c r="R1095" s="101"/>
    </row>
    <row r="1096" ht="18">
      <c r="R1096" s="101"/>
    </row>
    <row r="1097" ht="18">
      <c r="R1097" s="101"/>
    </row>
    <row r="1098" ht="18">
      <c r="R1098" s="101"/>
    </row>
    <row r="1099" ht="18">
      <c r="R1099" s="101"/>
    </row>
    <row r="1100" ht="18">
      <c r="R1100" s="101"/>
    </row>
    <row r="1101" ht="18">
      <c r="R1101" s="101"/>
    </row>
    <row r="1102" ht="18">
      <c r="R1102" s="101"/>
    </row>
    <row r="1103" ht="18">
      <c r="R1103" s="101"/>
    </row>
    <row r="1104" ht="18">
      <c r="R1104" s="101"/>
    </row>
    <row r="1105" ht="18">
      <c r="R1105" s="101"/>
    </row>
    <row r="1106" ht="18">
      <c r="R1106" s="101"/>
    </row>
    <row r="1107" ht="18">
      <c r="R1107" s="101"/>
    </row>
    <row r="1108" ht="18">
      <c r="R1108" s="101"/>
    </row>
    <row r="1109" ht="18">
      <c r="R1109" s="101"/>
    </row>
    <row r="1110" ht="18">
      <c r="R1110" s="101"/>
    </row>
    <row r="1111" ht="18">
      <c r="R1111" s="101"/>
    </row>
    <row r="1112" ht="18">
      <c r="R1112" s="101"/>
    </row>
    <row r="1113" ht="18">
      <c r="R1113" s="101"/>
    </row>
    <row r="1114" ht="18">
      <c r="R1114" s="101"/>
    </row>
    <row r="1115" ht="18">
      <c r="R1115" s="101"/>
    </row>
    <row r="1116" ht="18">
      <c r="R1116" s="101"/>
    </row>
    <row r="1117" ht="18">
      <c r="R1117" s="101"/>
    </row>
    <row r="1118" ht="18">
      <c r="R1118" s="101"/>
    </row>
    <row r="1119" ht="18">
      <c r="R1119" s="101"/>
    </row>
    <row r="1120" ht="18">
      <c r="R1120" s="101"/>
    </row>
    <row r="1121" ht="18">
      <c r="R1121" s="101"/>
    </row>
    <row r="1122" ht="18">
      <c r="R1122" s="101"/>
    </row>
    <row r="1123" ht="18">
      <c r="R1123" s="101"/>
    </row>
    <row r="1124" ht="18">
      <c r="R1124" s="101"/>
    </row>
    <row r="1125" ht="18">
      <c r="R1125" s="101"/>
    </row>
    <row r="1126" ht="18">
      <c r="R1126" s="101"/>
    </row>
    <row r="1127" ht="18">
      <c r="R1127" s="101"/>
    </row>
    <row r="1128" ht="18">
      <c r="R1128" s="101"/>
    </row>
    <row r="1129" ht="18">
      <c r="R1129" s="101"/>
    </row>
    <row r="1130" ht="18">
      <c r="R1130" s="101"/>
    </row>
    <row r="1131" ht="18">
      <c r="R1131" s="101"/>
    </row>
    <row r="1132" ht="18">
      <c r="R1132" s="101"/>
    </row>
    <row r="1133" ht="18">
      <c r="R1133" s="101"/>
    </row>
    <row r="1134" ht="18">
      <c r="R1134" s="101"/>
    </row>
    <row r="1135" ht="18">
      <c r="R1135" s="101"/>
    </row>
    <row r="1136" ht="18">
      <c r="R1136" s="101"/>
    </row>
    <row r="1137" ht="18">
      <c r="R1137" s="101"/>
    </row>
    <row r="1138" ht="18">
      <c r="R1138" s="101"/>
    </row>
    <row r="1139" ht="18">
      <c r="R1139" s="101"/>
    </row>
    <row r="1140" ht="18">
      <c r="R1140" s="101"/>
    </row>
    <row r="1141" ht="18">
      <c r="R1141" s="101"/>
    </row>
    <row r="1142" ht="18">
      <c r="R1142" s="101"/>
    </row>
    <row r="1143" ht="18">
      <c r="R1143" s="101"/>
    </row>
    <row r="1144" ht="18">
      <c r="R1144" s="101"/>
    </row>
    <row r="1145" ht="18">
      <c r="R1145" s="101"/>
    </row>
    <row r="1146" ht="18">
      <c r="R1146" s="101"/>
    </row>
    <row r="1147" ht="18">
      <c r="R1147" s="101"/>
    </row>
    <row r="1148" ht="18">
      <c r="R1148" s="101"/>
    </row>
    <row r="1149" ht="18">
      <c r="R1149" s="101"/>
    </row>
    <row r="1150" ht="18">
      <c r="R1150" s="101"/>
    </row>
    <row r="1151" ht="18">
      <c r="R1151" s="101"/>
    </row>
    <row r="1152" ht="18">
      <c r="R1152" s="101"/>
    </row>
    <row r="1153" ht="18">
      <c r="R1153" s="101"/>
    </row>
    <row r="1154" ht="18">
      <c r="R1154" s="101"/>
    </row>
    <row r="1155" ht="18">
      <c r="R1155" s="101"/>
    </row>
    <row r="1156" ht="18">
      <c r="R1156" s="101"/>
    </row>
    <row r="1157" ht="18">
      <c r="R1157" s="101"/>
    </row>
    <row r="1158" ht="18">
      <c r="R1158" s="101"/>
    </row>
    <row r="1159" ht="18">
      <c r="R1159" s="101"/>
    </row>
    <row r="1160" ht="18">
      <c r="R1160" s="101"/>
    </row>
    <row r="1161" ht="18">
      <c r="R1161" s="101"/>
    </row>
    <row r="1162" ht="18">
      <c r="R1162" s="101"/>
    </row>
    <row r="1163" ht="18">
      <c r="R1163" s="101"/>
    </row>
    <row r="1164" ht="18">
      <c r="R1164" s="101"/>
    </row>
    <row r="1165" ht="18">
      <c r="R1165" s="101"/>
    </row>
    <row r="1166" ht="18">
      <c r="R1166" s="101"/>
    </row>
    <row r="1167" ht="18">
      <c r="R1167" s="101"/>
    </row>
    <row r="1168" ht="18">
      <c r="R1168" s="101"/>
    </row>
    <row r="1169" ht="18">
      <c r="R1169" s="101"/>
    </row>
    <row r="1170" ht="18">
      <c r="R1170" s="101"/>
    </row>
    <row r="1171" ht="18">
      <c r="R1171" s="101"/>
    </row>
    <row r="1172" ht="18">
      <c r="R1172" s="101"/>
    </row>
    <row r="1173" ht="18">
      <c r="R1173" s="101"/>
    </row>
    <row r="1174" ht="18">
      <c r="R1174" s="101"/>
    </row>
    <row r="1175" ht="18">
      <c r="R1175" s="101"/>
    </row>
    <row r="1176" ht="18">
      <c r="R1176" s="101"/>
    </row>
    <row r="1177" ht="18">
      <c r="R1177" s="101"/>
    </row>
    <row r="1178" ht="18">
      <c r="R1178" s="101"/>
    </row>
    <row r="1179" ht="18">
      <c r="R1179" s="101"/>
    </row>
    <row r="1180" ht="18">
      <c r="R1180" s="101"/>
    </row>
    <row r="1181" ht="18">
      <c r="R1181" s="101"/>
    </row>
    <row r="1182" ht="18">
      <c r="R1182" s="101"/>
    </row>
    <row r="1183" ht="18">
      <c r="R1183" s="101"/>
    </row>
    <row r="1184" ht="18">
      <c r="R1184" s="101"/>
    </row>
    <row r="1185" ht="18">
      <c r="R1185" s="101"/>
    </row>
    <row r="1186" ht="18">
      <c r="R1186" s="101"/>
    </row>
    <row r="1187" ht="18">
      <c r="R1187" s="101"/>
    </row>
    <row r="1188" ht="18">
      <c r="R1188" s="101"/>
    </row>
    <row r="1189" ht="18">
      <c r="R1189" s="101"/>
    </row>
    <row r="1190" ht="18">
      <c r="R1190" s="101"/>
    </row>
    <row r="1191" ht="18">
      <c r="R1191" s="101"/>
    </row>
    <row r="1192" ht="18">
      <c r="R1192" s="101"/>
    </row>
    <row r="1193" ht="18">
      <c r="R1193" s="101"/>
    </row>
    <row r="1194" ht="18">
      <c r="R1194" s="101"/>
    </row>
    <row r="1195" ht="18">
      <c r="R1195" s="101"/>
    </row>
    <row r="1196" ht="18">
      <c r="R1196" s="101"/>
    </row>
    <row r="1197" ht="18">
      <c r="R1197" s="101"/>
    </row>
    <row r="1198" ht="18">
      <c r="R1198" s="101"/>
    </row>
    <row r="1199" ht="18">
      <c r="R1199" s="101"/>
    </row>
    <row r="1200" ht="18">
      <c r="R1200" s="101"/>
    </row>
    <row r="1201" ht="18">
      <c r="R1201" s="101"/>
    </row>
    <row r="1202" ht="18">
      <c r="R1202" s="101"/>
    </row>
    <row r="1203" ht="18">
      <c r="R1203" s="101"/>
    </row>
    <row r="1204" ht="18">
      <c r="R1204" s="101"/>
    </row>
    <row r="1205" ht="18">
      <c r="R1205" s="101"/>
    </row>
    <row r="1206" ht="18">
      <c r="R1206" s="101"/>
    </row>
    <row r="1207" ht="18">
      <c r="R1207" s="101"/>
    </row>
    <row r="1208" ht="18">
      <c r="R1208" s="101"/>
    </row>
    <row r="1209" ht="18">
      <c r="R1209" s="101"/>
    </row>
    <row r="1210" ht="18">
      <c r="R1210" s="101"/>
    </row>
    <row r="1211" ht="18">
      <c r="R1211" s="101"/>
    </row>
    <row r="1212" ht="18">
      <c r="R1212" s="101"/>
    </row>
    <row r="1213" ht="18">
      <c r="R1213" s="101"/>
    </row>
    <row r="1214" ht="18">
      <c r="R1214" s="101"/>
    </row>
    <row r="1215" ht="18">
      <c r="R1215" s="101"/>
    </row>
    <row r="1216" ht="18">
      <c r="R1216" s="101"/>
    </row>
    <row r="1217" ht="18">
      <c r="R1217" s="101"/>
    </row>
    <row r="1218" ht="18">
      <c r="R1218" s="101"/>
    </row>
    <row r="1219" ht="18">
      <c r="R1219" s="101"/>
    </row>
    <row r="1220" ht="18">
      <c r="R1220" s="101"/>
    </row>
    <row r="1221" ht="18">
      <c r="R1221" s="101"/>
    </row>
    <row r="1222" ht="18">
      <c r="R1222" s="101"/>
    </row>
    <row r="1223" ht="18">
      <c r="R1223" s="101"/>
    </row>
    <row r="1224" ht="18">
      <c r="R1224" s="101"/>
    </row>
    <row r="1225" ht="18">
      <c r="R1225" s="101"/>
    </row>
    <row r="1226" ht="18">
      <c r="R1226" s="101"/>
    </row>
    <row r="1227" ht="18">
      <c r="R1227" s="101"/>
    </row>
    <row r="1228" ht="18">
      <c r="R1228" s="101"/>
    </row>
    <row r="1229" ht="18">
      <c r="R1229" s="101"/>
    </row>
    <row r="1230" ht="18">
      <c r="R1230" s="101"/>
    </row>
    <row r="1231" ht="18">
      <c r="R1231" s="101"/>
    </row>
    <row r="1232" ht="18">
      <c r="R1232" s="101"/>
    </row>
    <row r="1233" ht="18">
      <c r="R1233" s="101"/>
    </row>
    <row r="1234" ht="18">
      <c r="R1234" s="101"/>
    </row>
    <row r="1235" ht="18">
      <c r="R1235" s="101"/>
    </row>
    <row r="1236" ht="18">
      <c r="R1236" s="101"/>
    </row>
    <row r="1237" ht="18">
      <c r="R1237" s="101"/>
    </row>
    <row r="1238" ht="18">
      <c r="R1238" s="101"/>
    </row>
    <row r="1239" ht="18">
      <c r="R1239" s="101"/>
    </row>
    <row r="1240" ht="18">
      <c r="R1240" s="101"/>
    </row>
    <row r="1241" ht="18">
      <c r="R1241" s="101"/>
    </row>
    <row r="1242" ht="18">
      <c r="R1242" s="101"/>
    </row>
    <row r="1243" ht="18">
      <c r="R1243" s="101"/>
    </row>
    <row r="1244" ht="18">
      <c r="R1244" s="101"/>
    </row>
    <row r="1245" ht="18">
      <c r="R1245" s="101"/>
    </row>
    <row r="1246" ht="18">
      <c r="R1246" s="101"/>
    </row>
    <row r="1247" ht="18">
      <c r="R1247" s="101"/>
    </row>
    <row r="1248" ht="18">
      <c r="R1248" s="101"/>
    </row>
    <row r="1249" ht="18">
      <c r="R1249" s="101"/>
    </row>
    <row r="1250" ht="18">
      <c r="R1250" s="101"/>
    </row>
    <row r="1251" ht="18">
      <c r="R1251" s="101"/>
    </row>
    <row r="1252" ht="18">
      <c r="R1252" s="101"/>
    </row>
    <row r="1253" ht="18">
      <c r="R1253" s="101"/>
    </row>
    <row r="1254" ht="18">
      <c r="R1254" s="101"/>
    </row>
    <row r="1255" ht="18">
      <c r="R1255" s="101"/>
    </row>
    <row r="1256" ht="18">
      <c r="R1256" s="101"/>
    </row>
    <row r="1257" ht="18">
      <c r="R1257" s="101"/>
    </row>
    <row r="1258" ht="18">
      <c r="R1258" s="101"/>
    </row>
    <row r="1259" ht="18">
      <c r="R1259" s="101"/>
    </row>
    <row r="1260" ht="18">
      <c r="R1260" s="101"/>
    </row>
    <row r="1261" ht="18">
      <c r="R1261" s="101"/>
    </row>
    <row r="1262" ht="18">
      <c r="R1262" s="101"/>
    </row>
    <row r="1263" ht="18">
      <c r="R1263" s="101"/>
    </row>
    <row r="1264" ht="18">
      <c r="R1264" s="101"/>
    </row>
    <row r="1265" ht="18">
      <c r="R1265" s="101"/>
    </row>
    <row r="1266" ht="18">
      <c r="R1266" s="101"/>
    </row>
    <row r="1267" ht="18">
      <c r="R1267" s="101"/>
    </row>
    <row r="1268" ht="18">
      <c r="R1268" s="101"/>
    </row>
    <row r="1269" ht="18">
      <c r="R1269" s="101"/>
    </row>
    <row r="1270" ht="18">
      <c r="R1270" s="101"/>
    </row>
    <row r="1271" ht="18">
      <c r="R1271" s="101"/>
    </row>
    <row r="1272" ht="18">
      <c r="R1272" s="101"/>
    </row>
    <row r="1273" ht="18">
      <c r="R1273" s="101"/>
    </row>
    <row r="1274" ht="18">
      <c r="R1274" s="101"/>
    </row>
    <row r="1275" ht="18">
      <c r="R1275" s="101"/>
    </row>
    <row r="1276" ht="18">
      <c r="R1276" s="101"/>
    </row>
    <row r="1277" ht="18">
      <c r="R1277" s="101"/>
    </row>
    <row r="1278" ht="18">
      <c r="R1278" s="101"/>
    </row>
    <row r="1279" ht="18">
      <c r="R1279" s="101"/>
    </row>
    <row r="1280" ht="18">
      <c r="R1280" s="101"/>
    </row>
    <row r="1281" ht="18">
      <c r="R1281" s="101"/>
    </row>
    <row r="1282" ht="18">
      <c r="R1282" s="101"/>
    </row>
    <row r="1283" ht="18">
      <c r="R1283" s="101"/>
    </row>
    <row r="1284" ht="18">
      <c r="R1284" s="101"/>
    </row>
    <row r="1285" ht="18">
      <c r="R1285" s="101"/>
    </row>
    <row r="1286" ht="18">
      <c r="R1286" s="101"/>
    </row>
    <row r="1287" ht="18">
      <c r="R1287" s="101"/>
    </row>
    <row r="1288" ht="18">
      <c r="R1288" s="101"/>
    </row>
    <row r="1289" ht="18">
      <c r="R1289" s="101"/>
    </row>
    <row r="1290" ht="18">
      <c r="R1290" s="101"/>
    </row>
    <row r="1291" ht="18">
      <c r="R1291" s="101"/>
    </row>
    <row r="1292" ht="18">
      <c r="R1292" s="101"/>
    </row>
    <row r="1293" ht="18">
      <c r="R1293" s="101"/>
    </row>
    <row r="1294" ht="18">
      <c r="R1294" s="101"/>
    </row>
    <row r="1295" ht="18">
      <c r="R1295" s="101"/>
    </row>
    <row r="1296" ht="18">
      <c r="R1296" s="101"/>
    </row>
    <row r="1297" ht="18">
      <c r="R1297" s="101"/>
    </row>
    <row r="1298" ht="18">
      <c r="R1298" s="101"/>
    </row>
    <row r="1299" ht="18">
      <c r="R1299" s="101"/>
    </row>
    <row r="1300" ht="18">
      <c r="R1300" s="101"/>
    </row>
    <row r="1301" ht="18">
      <c r="R1301" s="101"/>
    </row>
    <row r="1302" ht="18">
      <c r="R1302" s="101"/>
    </row>
    <row r="1303" ht="18">
      <c r="R1303" s="101"/>
    </row>
    <row r="1304" ht="18">
      <c r="R1304" s="101"/>
    </row>
    <row r="1305" ht="18">
      <c r="R1305" s="101"/>
    </row>
    <row r="1306" ht="18">
      <c r="R1306" s="101"/>
    </row>
    <row r="1307" ht="18">
      <c r="R1307" s="101"/>
    </row>
    <row r="1308" ht="18">
      <c r="R1308" s="101"/>
    </row>
    <row r="1309" ht="18">
      <c r="R1309" s="101"/>
    </row>
    <row r="1310" ht="18">
      <c r="R1310" s="101"/>
    </row>
    <row r="1311" ht="18">
      <c r="R1311" s="101"/>
    </row>
    <row r="1312" ht="18">
      <c r="R1312" s="101"/>
    </row>
    <row r="1313" ht="18">
      <c r="R1313" s="101"/>
    </row>
    <row r="1314" ht="18">
      <c r="R1314" s="101"/>
    </row>
    <row r="1315" ht="18">
      <c r="R1315" s="101"/>
    </row>
    <row r="1316" ht="18">
      <c r="R1316" s="101"/>
    </row>
    <row r="1317" ht="18">
      <c r="R1317" s="101"/>
    </row>
    <row r="1318" ht="18">
      <c r="R1318" s="101"/>
    </row>
    <row r="1319" ht="18">
      <c r="R1319" s="101"/>
    </row>
    <row r="1320" ht="18">
      <c r="R1320" s="101"/>
    </row>
    <row r="1321" ht="18">
      <c r="R1321" s="101"/>
    </row>
    <row r="1322" ht="18">
      <c r="R1322" s="101"/>
    </row>
    <row r="1323" ht="18">
      <c r="R1323" s="101"/>
    </row>
    <row r="1324" ht="18">
      <c r="R1324" s="101"/>
    </row>
    <row r="1325" ht="18">
      <c r="R1325" s="101"/>
    </row>
    <row r="1326" ht="18">
      <c r="R1326" s="101"/>
    </row>
    <row r="1327" ht="18">
      <c r="R1327" s="101"/>
    </row>
    <row r="1328" ht="18">
      <c r="R1328" s="101"/>
    </row>
    <row r="1329" ht="18">
      <c r="R1329" s="101"/>
    </row>
    <row r="1330" ht="18">
      <c r="R1330" s="101"/>
    </row>
    <row r="1331" ht="18">
      <c r="R1331" s="101"/>
    </row>
    <row r="1332" ht="18">
      <c r="R1332" s="101"/>
    </row>
    <row r="1333" ht="18">
      <c r="R1333" s="101"/>
    </row>
    <row r="1334" ht="18">
      <c r="R1334" s="101"/>
    </row>
    <row r="1335" ht="18">
      <c r="R1335" s="101"/>
    </row>
    <row r="1336" ht="18">
      <c r="R1336" s="101"/>
    </row>
    <row r="1337" ht="18">
      <c r="R1337" s="101"/>
    </row>
    <row r="1338" ht="18">
      <c r="R1338" s="101"/>
    </row>
    <row r="1339" ht="18">
      <c r="R1339" s="101"/>
    </row>
    <row r="1340" ht="18">
      <c r="R1340" s="101"/>
    </row>
    <row r="1341" ht="18">
      <c r="R1341" s="101"/>
    </row>
    <row r="1342" ht="18">
      <c r="R1342" s="101"/>
    </row>
    <row r="1343" ht="18">
      <c r="R1343" s="101"/>
    </row>
    <row r="1344" ht="18">
      <c r="R1344" s="101"/>
    </row>
    <row r="1345" ht="18">
      <c r="R1345" s="101"/>
    </row>
    <row r="1346" ht="18">
      <c r="R1346" s="101"/>
    </row>
    <row r="1347" ht="18">
      <c r="R1347" s="101"/>
    </row>
    <row r="1348" ht="18">
      <c r="R1348" s="101"/>
    </row>
    <row r="1349" ht="18">
      <c r="R1349" s="101"/>
    </row>
    <row r="1350" ht="18">
      <c r="R1350" s="101"/>
    </row>
    <row r="1351" ht="18">
      <c r="R1351" s="101"/>
    </row>
    <row r="1352" ht="18">
      <c r="R1352" s="101"/>
    </row>
    <row r="1353" ht="18">
      <c r="R1353" s="101"/>
    </row>
    <row r="1354" ht="18">
      <c r="R1354" s="101"/>
    </row>
    <row r="1355" ht="18">
      <c r="R1355" s="101"/>
    </row>
    <row r="1356" ht="18">
      <c r="R1356" s="101"/>
    </row>
    <row r="1357" ht="18">
      <c r="R1357" s="101"/>
    </row>
    <row r="1358" ht="18">
      <c r="R1358" s="101"/>
    </row>
    <row r="1359" ht="18">
      <c r="R1359" s="101"/>
    </row>
    <row r="1360" ht="18">
      <c r="R1360" s="101"/>
    </row>
    <row r="1361" ht="18">
      <c r="R1361" s="101"/>
    </row>
    <row r="1362" ht="18">
      <c r="R1362" s="101"/>
    </row>
    <row r="1363" ht="18">
      <c r="R1363" s="101"/>
    </row>
    <row r="1364" ht="18">
      <c r="R1364" s="101"/>
    </row>
    <row r="1365" ht="18">
      <c r="R1365" s="101"/>
    </row>
    <row r="1366" ht="18">
      <c r="R1366" s="101"/>
    </row>
    <row r="1367" ht="18">
      <c r="R1367" s="101"/>
    </row>
    <row r="1368" ht="18">
      <c r="R1368" s="101"/>
    </row>
    <row r="1369" ht="18">
      <c r="R1369" s="101"/>
    </row>
    <row r="1370" ht="18">
      <c r="R1370" s="101"/>
    </row>
    <row r="1371" ht="18">
      <c r="R1371" s="101"/>
    </row>
    <row r="1372" ht="18">
      <c r="R1372" s="101"/>
    </row>
    <row r="1373" ht="18">
      <c r="R1373" s="101"/>
    </row>
    <row r="1374" ht="18">
      <c r="R1374" s="101"/>
    </row>
    <row r="1375" ht="18">
      <c r="R1375" s="101"/>
    </row>
    <row r="1376" ht="18">
      <c r="R1376" s="101"/>
    </row>
    <row r="1377" ht="18">
      <c r="R1377" s="101"/>
    </row>
    <row r="1378" ht="18">
      <c r="R1378" s="101"/>
    </row>
    <row r="1379" ht="18">
      <c r="R1379" s="101"/>
    </row>
    <row r="1380" ht="18">
      <c r="R1380" s="101"/>
    </row>
    <row r="1381" ht="18">
      <c r="R1381" s="101"/>
    </row>
    <row r="1382" ht="18">
      <c r="R1382" s="101"/>
    </row>
    <row r="1383" ht="18">
      <c r="R1383" s="101"/>
    </row>
    <row r="1384" ht="18">
      <c r="R1384" s="101"/>
    </row>
    <row r="1385" ht="18">
      <c r="R1385" s="101"/>
    </row>
    <row r="1386" ht="18">
      <c r="R1386" s="101"/>
    </row>
    <row r="1387" ht="18">
      <c r="R1387" s="101"/>
    </row>
    <row r="1388" ht="18">
      <c r="R1388" s="101"/>
    </row>
    <row r="1389" ht="18">
      <c r="R1389" s="101"/>
    </row>
    <row r="1390" ht="18">
      <c r="R1390" s="101"/>
    </row>
    <row r="1391" ht="18">
      <c r="R1391" s="101"/>
    </row>
    <row r="1392" ht="18">
      <c r="R1392" s="101"/>
    </row>
    <row r="1393" ht="18">
      <c r="R1393" s="101"/>
    </row>
    <row r="1394" ht="18">
      <c r="R1394" s="101"/>
    </row>
    <row r="1395" ht="18">
      <c r="R1395" s="101"/>
    </row>
    <row r="1396" ht="18">
      <c r="R1396" s="101"/>
    </row>
    <row r="1397" ht="18">
      <c r="R1397" s="101"/>
    </row>
    <row r="1398" ht="18">
      <c r="R1398" s="101"/>
    </row>
    <row r="1399" ht="18">
      <c r="R1399" s="101"/>
    </row>
    <row r="1400" ht="18">
      <c r="R1400" s="101"/>
    </row>
    <row r="1401" ht="18">
      <c r="R1401" s="101"/>
    </row>
    <row r="1402" ht="18">
      <c r="R1402" s="101"/>
    </row>
    <row r="1403" ht="18">
      <c r="R1403" s="101"/>
    </row>
    <row r="1404" ht="18">
      <c r="R1404" s="101"/>
    </row>
    <row r="1405" ht="18">
      <c r="R1405" s="101"/>
    </row>
    <row r="1406" ht="18">
      <c r="R1406" s="101"/>
    </row>
    <row r="1407" ht="18">
      <c r="R1407" s="101"/>
    </row>
    <row r="1408" ht="18">
      <c r="R1408" s="101"/>
    </row>
    <row r="1409" ht="18">
      <c r="R1409" s="101"/>
    </row>
    <row r="1410" ht="18">
      <c r="R1410" s="101"/>
    </row>
    <row r="1411" ht="18">
      <c r="R1411" s="101"/>
    </row>
    <row r="1412" ht="18">
      <c r="R1412" s="101"/>
    </row>
  </sheetData>
  <sheetProtection/>
  <mergeCells count="4">
    <mergeCell ref="A4:R4"/>
    <mergeCell ref="A5:R5"/>
    <mergeCell ref="N83:P83"/>
    <mergeCell ref="N84:P84"/>
  </mergeCells>
  <printOptions/>
  <pageMargins left="0.5905511811023623" right="0" top="0" bottom="0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Korisnik</cp:lastModifiedBy>
  <cp:lastPrinted>2012-12-18T15:43:48Z</cp:lastPrinted>
  <dcterms:created xsi:type="dcterms:W3CDTF">2003-09-05T07:00:29Z</dcterms:created>
  <dcterms:modified xsi:type="dcterms:W3CDTF">2012-12-18T15:54:07Z</dcterms:modified>
  <cp:category/>
  <cp:version/>
  <cp:contentType/>
  <cp:contentStatus/>
</cp:coreProperties>
</file>