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A310E69-4531-4ECF-8B42-876937A340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cije i pomoć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C108" i="1"/>
  <c r="C84" i="1"/>
  <c r="D7" i="1"/>
  <c r="D9" i="1"/>
  <c r="D20" i="1"/>
  <c r="D35" i="1"/>
  <c r="D40" i="1"/>
  <c r="D58" i="1"/>
  <c r="D84" i="1"/>
  <c r="D104" i="1"/>
  <c r="D108" i="1"/>
  <c r="D119" i="1"/>
  <c r="D124" i="1"/>
  <c r="D139" i="1"/>
  <c r="D72" i="1"/>
  <c r="D74" i="1"/>
  <c r="D78" i="1"/>
  <c r="D80" i="1"/>
  <c r="D100" i="1"/>
  <c r="C98" i="1"/>
  <c r="D98" i="1"/>
  <c r="C96" i="1"/>
  <c r="D96" i="1"/>
  <c r="C40" i="1"/>
  <c r="D6" i="1" l="1"/>
  <c r="D116" i="1"/>
  <c r="C104" i="1"/>
  <c r="C80" i="1"/>
  <c r="C78" i="1"/>
  <c r="D55" i="1"/>
  <c r="D153" i="1" l="1"/>
</calcChain>
</file>

<file path=xl/sharedStrings.xml><?xml version="1.0" encoding="utf-8"?>
<sst xmlns="http://schemas.openxmlformats.org/spreadsheetml/2006/main" count="274" uniqueCount="182">
  <si>
    <t>KORISNIK</t>
  </si>
  <si>
    <t>NAMJENA</t>
  </si>
  <si>
    <t>PLAN</t>
  </si>
  <si>
    <t>OSTVARENJE</t>
  </si>
  <si>
    <t>TEKUĆE DONACIJE</t>
  </si>
  <si>
    <t>FINANCIRANJE POLITIČKIH STRANAKA</t>
  </si>
  <si>
    <t>Istarski demokratski sabor - IDS</t>
  </si>
  <si>
    <t>financiranje političkih stranaka</t>
  </si>
  <si>
    <t>Hrvatska demokratska zajednica - HDZ</t>
  </si>
  <si>
    <t>Socijaldemokratska partija hrvatske - SDP</t>
  </si>
  <si>
    <t>Primorsko goranski savez - PGS</t>
  </si>
  <si>
    <t>Akcija mladih - AM</t>
  </si>
  <si>
    <t>Hrvatska stranka umirovljenika - HSU</t>
  </si>
  <si>
    <t xml:space="preserve">Željko Grbac / kandidacijska lista grupe birača </t>
  </si>
  <si>
    <t xml:space="preserve">Eni Šebalj / kandidacijska lista grupe birača </t>
  </si>
  <si>
    <t xml:space="preserve">Arsen Sušanj / kandidacijska lista grupe birača </t>
  </si>
  <si>
    <t xml:space="preserve">Miljenko Hegeduš / kandidacijska lista grupe birača </t>
  </si>
  <si>
    <t>Unija Kvarnera</t>
  </si>
  <si>
    <t>Živi zid</t>
  </si>
  <si>
    <t>Most</t>
  </si>
  <si>
    <t>Sandro Pecman / kandidacijska lista grupe birača</t>
  </si>
  <si>
    <t>PRORAČUNSKA ZALIHA</t>
  </si>
  <si>
    <t>OSTALE POTPORE</t>
  </si>
  <si>
    <t>Udruga dragovoljaca i veterana Domovinskog rata</t>
  </si>
  <si>
    <t>sufinanciranje programa</t>
  </si>
  <si>
    <t>Udruga antifašističkih boraca Liburnije</t>
  </si>
  <si>
    <t>Nogometni klub Matulji</t>
  </si>
  <si>
    <t xml:space="preserve">KUD Učka Matulji                                  </t>
  </si>
  <si>
    <t>KARNEVAL</t>
  </si>
  <si>
    <t>KULTURNO-UMJETNIČKE UDRUGE - JAVNI POZIV</t>
  </si>
  <si>
    <t>Udruga Domoljub 1909 Rukavac</t>
  </si>
  <si>
    <t>Udruga Brgujski zvončari i maškare</t>
  </si>
  <si>
    <t>Udruga mladih Veli Brgud</t>
  </si>
  <si>
    <t>Rodoslovni centar Liburnije i Kastavštine</t>
  </si>
  <si>
    <t>Udruga Interinova Matulji</t>
  </si>
  <si>
    <t>Likovna udruga Matulji</t>
  </si>
  <si>
    <t>Društvo Frlanija pakal - Babulini</t>
  </si>
  <si>
    <t>Foliot - centar za djecu i mlade</t>
  </si>
  <si>
    <t>Planinarsko društvo Lisina Matulji</t>
  </si>
  <si>
    <t>DRUŠTVENE DJELATNOSTI</t>
  </si>
  <si>
    <t>Udruga umirovljenika Matulji</t>
  </si>
  <si>
    <t>Župa Marije Magdalene Vele Mune</t>
  </si>
  <si>
    <t>SPORT</t>
  </si>
  <si>
    <t>Zajednica sportskih udruga Općine Matulji</t>
  </si>
  <si>
    <t>financiranje rada sportskih klubova</t>
  </si>
  <si>
    <t>OŠ Drago Gervais Brešca</t>
  </si>
  <si>
    <t>tekuće održavanje nogometnog igrališta Mune</t>
  </si>
  <si>
    <t>SOCIJALNA SKRB</t>
  </si>
  <si>
    <t>Gradsko društvo Crvenog križa Opatija</t>
  </si>
  <si>
    <t>sufinanciranje sukladno Zakonu o Hrvatskom crvenom križu</t>
  </si>
  <si>
    <t xml:space="preserve">Udruga gluhih i nagluhih Rijeka                   </t>
  </si>
  <si>
    <t>Udruga osoba s mišićnom distrofijom</t>
  </si>
  <si>
    <t xml:space="preserve">Klub liječenih alkoholičara                        </t>
  </si>
  <si>
    <t>PROTUPOŽARNA ZAŠTITA I SPAŠAVANJE</t>
  </si>
  <si>
    <t>PVZ Liburnija - DVD Kras Šapjane</t>
  </si>
  <si>
    <t>redovna djelatnost</t>
  </si>
  <si>
    <t>posebne mjere zaštite od požara</t>
  </si>
  <si>
    <t>Udruga proizvođača grozja i vina Jarbola</t>
  </si>
  <si>
    <t>Pčelarska udruga Učka</t>
  </si>
  <si>
    <t>Udruga Brgujski kapuz</t>
  </si>
  <si>
    <t>EKOLOŠKI PROJEKTI</t>
  </si>
  <si>
    <t>Udruga Lisina Avantura</t>
  </si>
  <si>
    <t>KAPITALNE DONACIJE</t>
  </si>
  <si>
    <t>kapitalna donacija</t>
  </si>
  <si>
    <t>donacija za obnovu crkve Sv.križ - donacija MO Mune</t>
  </si>
  <si>
    <t>kapitalna ulaganja</t>
  </si>
  <si>
    <t>sufinanciranje posebnog dežurstva</t>
  </si>
  <si>
    <t>sufinanciranje programa palijativne skrbi</t>
  </si>
  <si>
    <t>OŠ Andrija Mohorovičić Matulji</t>
  </si>
  <si>
    <t>produženi boravak</t>
  </si>
  <si>
    <t>financiranje psihologa</t>
  </si>
  <si>
    <t>Gradska knjižnica i čitaonica Viktor Car Emin Opatija</t>
  </si>
  <si>
    <t xml:space="preserve">sufinanciranje rada </t>
  </si>
  <si>
    <t>Gradska knjižnica i čitaonica Rijeka</t>
  </si>
  <si>
    <t>sufinanciranje Županijskog bibliobusa</t>
  </si>
  <si>
    <t>Pomorski i povijesni muzej Rijeka</t>
  </si>
  <si>
    <t>sufinanciranje redovnog rada Memorijalnog centra Lipa</t>
  </si>
  <si>
    <t>Javna vatrogasna postrojba Opatija</t>
  </si>
  <si>
    <t>tekuće pomoći - iznad minimalnog standarda</t>
  </si>
  <si>
    <t>tekuće pomoći - minimalni standard</t>
  </si>
  <si>
    <t>KAPITALNE POMOĆI</t>
  </si>
  <si>
    <t>nabava knjižnične građe</t>
  </si>
  <si>
    <t>kapitalne pomoći - iznad minimanlog standarda</t>
  </si>
  <si>
    <t>Liburnijske vode d.o.o.</t>
  </si>
  <si>
    <t>sufinanciranje gradnje vodnih građevina</t>
  </si>
  <si>
    <t>sufinanciranje gradnje vodnih građevina - jamstvo za kredit</t>
  </si>
  <si>
    <t>sufinanciranje izgradnje javnih cesta</t>
  </si>
  <si>
    <t>UKUPNO</t>
  </si>
  <si>
    <t>OPĆINA MATULJI</t>
  </si>
  <si>
    <t>DONACIJE I POMOĆI U 2021. GODINI</t>
  </si>
  <si>
    <t>Lovačko društvo Lisjak Kastav</t>
  </si>
  <si>
    <t>sufinanciranje obilježavanje 110 godina lovstva na Kastavštini</t>
  </si>
  <si>
    <t>SPONZORSTVA</t>
  </si>
  <si>
    <t>IZBORI</t>
  </si>
  <si>
    <t xml:space="preserve">OSTALI PROGRAMI ZA MLADE </t>
  </si>
  <si>
    <t xml:space="preserve">Savez inovatora PGŽ Rijeka </t>
  </si>
  <si>
    <t>sufinanciranje izložbe Mladi i inovacije</t>
  </si>
  <si>
    <t>Karnevalska udruga Vavek Paricani</t>
  </si>
  <si>
    <t>donacija gradovima i općinama stradalim u potresu</t>
  </si>
  <si>
    <t>kapitalna donacija namještaja</t>
  </si>
  <si>
    <t>IZDAVAČKA DJELATNOST - KULTURNI PROJEKTI</t>
  </si>
  <si>
    <t>sufinanciranje tiskanja knjige</t>
  </si>
  <si>
    <t>Udruga Čakavski senjali</t>
  </si>
  <si>
    <t>PROSLAVE I PRIREDBE</t>
  </si>
  <si>
    <t>Turistička zajednica Opcine Matulji</t>
  </si>
  <si>
    <t>Turistička zajednica Grada Kastva</t>
  </si>
  <si>
    <t>sufinanciranje programa Matuljskih ljetnih večeri</t>
  </si>
  <si>
    <t>sufinanciranje koncerta Jazz na njivah</t>
  </si>
  <si>
    <t>sufinanciranje manifestacije Jerry Ricks Blues Festival</t>
  </si>
  <si>
    <t>Školsko sportsko društvo</t>
  </si>
  <si>
    <t>donacija za sudjelovanje na utrci Ultra Trail Mont Blanc</t>
  </si>
  <si>
    <t>Dom zdravlja Primorsko-goranske županije</t>
  </si>
  <si>
    <t>ZDRAVSTVENA ZAŠTITA</t>
  </si>
  <si>
    <t>Udruga Malenica</t>
  </si>
  <si>
    <t>Udruga IDEM</t>
  </si>
  <si>
    <t>sufinanciranje programa - psihološko savjetovanje</t>
  </si>
  <si>
    <t>sufinanciranje programa - logoped</t>
  </si>
  <si>
    <t>sufinanciranje programa - socijalni pedagog</t>
  </si>
  <si>
    <t>Hrvatska gorska služba spašavanja Rijeka</t>
  </si>
  <si>
    <t>Park prirode Učka</t>
  </si>
  <si>
    <t>sufinanciranje aktivnosti</t>
  </si>
  <si>
    <t>Centar za poljoprivredu i ruralni razvoj PGŽ</t>
  </si>
  <si>
    <t>sufinanciranje programa i aktivnosti</t>
  </si>
  <si>
    <t>GOSPODARSTVO</t>
  </si>
  <si>
    <t>Udruženje obrtnika Opatija</t>
  </si>
  <si>
    <t>Turistička zajednica Kvarnera</t>
  </si>
  <si>
    <t>naknada za troškove izborne promidžbe na lokalnim izborima 2021.</t>
  </si>
  <si>
    <t>Eni Šebalj</t>
  </si>
  <si>
    <t>Iva Letina</t>
  </si>
  <si>
    <t>Mladen Prenc</t>
  </si>
  <si>
    <t>Kinkela Vedran</t>
  </si>
  <si>
    <t>sufinanciranje turnira Miloš Dujmović 2021.</t>
  </si>
  <si>
    <t>uređenje i sadnju zelenila oko pomoćnog igrališta</t>
  </si>
  <si>
    <t>Gradsko društvo Crveng križa Šibenik</t>
  </si>
  <si>
    <t>donacija za troškove liječenja Kiare Goršić</t>
  </si>
  <si>
    <t xml:space="preserve">Župa sv.Antuna opata Šapjane </t>
  </si>
  <si>
    <t>izvođenje radova orezivanja i uklanjanja stabala kod crkve Sv. Antuna Opata Šapjane</t>
  </si>
  <si>
    <t>kapitalna pomoć</t>
  </si>
  <si>
    <t>Općinski sud u Rijeci</t>
  </si>
  <si>
    <t>pokroviteljstvo u snimanju spota "Da bimo i kletu i još 100 let"</t>
  </si>
  <si>
    <t>sufinanciranje tiska fotomonografije Brgujski zvončari i mačkare</t>
  </si>
  <si>
    <t>Boćarski klub Željezničar Jurdani</t>
  </si>
  <si>
    <t>sudjelovanje na natjecanju u Francuskoj</t>
  </si>
  <si>
    <t>Boćarski klub Čavle</t>
  </si>
  <si>
    <t>sufinanciranje rada</t>
  </si>
  <si>
    <t>Lisina avantura Matulji</t>
  </si>
  <si>
    <t>UDVDR Podružnica PGŽ</t>
  </si>
  <si>
    <t>sufinanciranje troškova obilježavanja 30 godina od odlaska na Ličko ratište</t>
  </si>
  <si>
    <t>Udruga Potrošački centar</t>
  </si>
  <si>
    <t>sufinanciranje manifestacije Dan otvorenih vrata zaštićenog krajobraza Lisina</t>
  </si>
  <si>
    <t>sufinanciranje projekta Savjetovanje potrošača</t>
  </si>
  <si>
    <t>Zadruga vinara Vina Kvarnera</t>
  </si>
  <si>
    <t>sufinanciranje obilježavanja zaštitnika mjesta Rupe Sv.Nikole</t>
  </si>
  <si>
    <t>sufinanciranje nastupa Karle Pupis na koncertu KUD-a Učka</t>
  </si>
  <si>
    <t>Državni proračun RH</t>
  </si>
  <si>
    <t>Istra film</t>
  </si>
  <si>
    <t>Udruga za očuvanje čakavskog govora Beseda</t>
  </si>
  <si>
    <t>Planinarsko društvo Opatija</t>
  </si>
  <si>
    <t>Triatlon klub Matulji</t>
  </si>
  <si>
    <t>program Pomoć u kući</t>
  </si>
  <si>
    <t>pomoć za opremanje prostora prilagođenog djeci i invalidima</t>
  </si>
  <si>
    <t xml:space="preserve">Društvo tjelesnih invalida Grada Rijeke           </t>
  </si>
  <si>
    <t>Udruga udomitelja djece PGŽ "DAMDOM"</t>
  </si>
  <si>
    <t>Centar za rehabilitaciju Rijeka</t>
  </si>
  <si>
    <t>sufinanciranje manifestacije Dana darivatelja krvi</t>
  </si>
  <si>
    <t>Župa Krista kralja Matulji</t>
  </si>
  <si>
    <t>sufinanciranje paket za socijalno ugrožene osobe</t>
  </si>
  <si>
    <t>PROJEKT AKTIVNI UMIROVLJENICI</t>
  </si>
  <si>
    <t>sufinanciranje troškova projektnih aktivnosti</t>
  </si>
  <si>
    <t>PROJEKT ZAŽELI - FAZA II</t>
  </si>
  <si>
    <t>prijenos za projektne aktivnosti</t>
  </si>
  <si>
    <t>TEKUĆE POMOĆI</t>
  </si>
  <si>
    <t>Turistička zajednica Općine Matulji</t>
  </si>
  <si>
    <t>Udruga prijatel ruž, grozja i vina Belica</t>
  </si>
  <si>
    <t>Udruga 4 grada Dragodid</t>
  </si>
  <si>
    <t>kapitalna pomoć - prijenos imovine</t>
  </si>
  <si>
    <t>sufinanciranje izgradnje vodnih građevina</t>
  </si>
  <si>
    <t>Hrvatske ceste d.o.o.</t>
  </si>
  <si>
    <t>Hrvatske autoceste d.o.o.</t>
  </si>
  <si>
    <t>školsko sportsko društvo</t>
  </si>
  <si>
    <t>naknada za troškove izborne promidžbe na lokalnim izborima 2021. za članove vijeća</t>
  </si>
  <si>
    <t>Udruga žena operiranih dojki NADA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</si>
</sst>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BF1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7F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" fontId="4" fillId="2" borderId="1" xfId="1" applyNumberFormat="1" applyFont="1" applyFill="1" applyBorder="1"/>
    <xf numFmtId="0" fontId="4" fillId="3" borderId="1" xfId="1" applyFont="1" applyFill="1" applyBorder="1"/>
    <xf numFmtId="4" fontId="4" fillId="3" borderId="1" xfId="1" applyNumberFormat="1" applyFont="1" applyFill="1" applyBorder="1"/>
    <xf numFmtId="0" fontId="5" fillId="4" borderId="1" xfId="1" applyFont="1" applyFill="1" applyBorder="1"/>
    <xf numFmtId="4" fontId="5" fillId="4" borderId="1" xfId="1" applyNumberFormat="1" applyFont="1" applyFill="1" applyBorder="1"/>
    <xf numFmtId="0" fontId="5" fillId="0" borderId="1" xfId="1" applyFont="1" applyBorder="1"/>
    <xf numFmtId="0" fontId="4" fillId="5" borderId="1" xfId="1" applyFont="1" applyFill="1" applyBorder="1"/>
    <xf numFmtId="4" fontId="4" fillId="5" borderId="1" xfId="1" applyNumberFormat="1" applyFont="1" applyFill="1" applyBorder="1"/>
    <xf numFmtId="0" fontId="5" fillId="4" borderId="4" xfId="1" applyFont="1" applyFill="1" applyBorder="1"/>
    <xf numFmtId="0" fontId="5" fillId="0" borderId="4" xfId="1" applyFont="1" applyBorder="1"/>
    <xf numFmtId="0" fontId="4" fillId="0" borderId="0" xfId="1" applyFont="1"/>
    <xf numFmtId="0" fontId="4" fillId="0" borderId="0" xfId="1" applyFont="1" applyAlignment="1">
      <alignment horizontal="right"/>
    </xf>
    <xf numFmtId="4" fontId="4" fillId="0" borderId="1" xfId="1" applyNumberFormat="1" applyFont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6" fillId="0" borderId="0" xfId="1" applyFont="1" applyProtection="1">
      <protection locked="0"/>
    </xf>
    <xf numFmtId="0" fontId="7" fillId="0" borderId="1" xfId="1" applyFont="1" applyBorder="1"/>
    <xf numFmtId="4" fontId="7" fillId="4" borderId="1" xfId="1" applyNumberFormat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4" fontId="5" fillId="4" borderId="4" xfId="1" applyNumberFormat="1" applyFont="1" applyFill="1" applyBorder="1"/>
    <xf numFmtId="4" fontId="0" fillId="0" borderId="0" xfId="0" applyNumberFormat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7"/>
  <sheetViews>
    <sheetView tabSelected="1" workbookViewId="0">
      <selection activeCell="F1" sqref="F1"/>
    </sheetView>
  </sheetViews>
  <sheetFormatPr defaultRowHeight="15" x14ac:dyDescent="0.25"/>
  <cols>
    <col min="1" max="1" width="41.5703125" bestFit="1" customWidth="1"/>
    <col min="2" max="2" width="64.42578125" customWidth="1"/>
    <col min="3" max="4" width="15.7109375" customWidth="1"/>
    <col min="8" max="8" width="51.28515625" bestFit="1" customWidth="1"/>
  </cols>
  <sheetData>
    <row r="1" spans="1:4" ht="18.75" x14ac:dyDescent="0.3">
      <c r="A1" s="17" t="s">
        <v>88</v>
      </c>
      <c r="B1" s="17"/>
    </row>
    <row r="2" spans="1:4" ht="18.75" x14ac:dyDescent="0.3">
      <c r="A2" s="17"/>
      <c r="B2" s="17" t="s">
        <v>89</v>
      </c>
    </row>
    <row r="5" spans="1:4" ht="30" customHeight="1" x14ac:dyDescent="0.25">
      <c r="A5" s="1" t="s">
        <v>0</v>
      </c>
      <c r="B5" s="1" t="s">
        <v>1</v>
      </c>
      <c r="C5" s="2" t="s">
        <v>2</v>
      </c>
      <c r="D5" s="2" t="s">
        <v>3</v>
      </c>
    </row>
    <row r="6" spans="1:4" ht="15.75" x14ac:dyDescent="0.25">
      <c r="A6" s="20" t="s">
        <v>4</v>
      </c>
      <c r="B6" s="21"/>
      <c r="C6" s="3"/>
      <c r="D6" s="3">
        <f>D20+D35+D40+D55+D58+D52+D78+D80+D84+D104+D108+D116+D7+D9+D72+D74+D96+D98+D100</f>
        <v>3423073.88</v>
      </c>
    </row>
    <row r="7" spans="1:4" x14ac:dyDescent="0.25">
      <c r="A7" s="4"/>
      <c r="B7" s="4" t="s">
        <v>92</v>
      </c>
      <c r="C7" s="5">
        <v>10000</v>
      </c>
      <c r="D7" s="5">
        <f>D8</f>
        <v>6000</v>
      </c>
    </row>
    <row r="8" spans="1:4" x14ac:dyDescent="0.25">
      <c r="A8" s="6" t="s">
        <v>90</v>
      </c>
      <c r="B8" s="6" t="s">
        <v>91</v>
      </c>
      <c r="C8" s="7"/>
      <c r="D8" s="7">
        <v>6000</v>
      </c>
    </row>
    <row r="9" spans="1:4" x14ac:dyDescent="0.25">
      <c r="A9" s="4"/>
      <c r="B9" s="4" t="s">
        <v>93</v>
      </c>
      <c r="C9" s="5">
        <v>105000</v>
      </c>
      <c r="D9" s="5">
        <f>SUM(D10:D19)</f>
        <v>104940.19</v>
      </c>
    </row>
    <row r="10" spans="1:4" x14ac:dyDescent="0.25">
      <c r="A10" s="6" t="s">
        <v>128</v>
      </c>
      <c r="B10" s="6" t="s">
        <v>126</v>
      </c>
      <c r="C10" s="7"/>
      <c r="D10" s="7">
        <v>11022.6</v>
      </c>
    </row>
    <row r="11" spans="1:4" x14ac:dyDescent="0.25">
      <c r="A11" s="6" t="s">
        <v>129</v>
      </c>
      <c r="B11" s="6" t="s">
        <v>126</v>
      </c>
      <c r="C11" s="7"/>
      <c r="D11" s="7">
        <v>8632.68</v>
      </c>
    </row>
    <row r="12" spans="1:4" x14ac:dyDescent="0.25">
      <c r="A12" s="6" t="s">
        <v>127</v>
      </c>
      <c r="B12" s="6" t="s">
        <v>126</v>
      </c>
      <c r="C12" s="7"/>
      <c r="D12" s="7">
        <v>17784.91</v>
      </c>
    </row>
    <row r="13" spans="1:4" x14ac:dyDescent="0.25">
      <c r="A13" s="6" t="s">
        <v>130</v>
      </c>
      <c r="B13" s="6" t="s">
        <v>126</v>
      </c>
      <c r="C13" s="7"/>
      <c r="D13" s="7">
        <v>30000</v>
      </c>
    </row>
    <row r="14" spans="1:4" x14ac:dyDescent="0.25">
      <c r="A14" s="6" t="s">
        <v>14</v>
      </c>
      <c r="B14" s="6" t="s">
        <v>180</v>
      </c>
      <c r="C14" s="7"/>
      <c r="D14" s="7">
        <v>7500</v>
      </c>
    </row>
    <row r="15" spans="1:4" x14ac:dyDescent="0.25">
      <c r="A15" s="6" t="s">
        <v>11</v>
      </c>
      <c r="B15" s="6" t="s">
        <v>180</v>
      </c>
      <c r="C15" s="7"/>
      <c r="D15" s="7">
        <v>5000</v>
      </c>
    </row>
    <row r="16" spans="1:4" x14ac:dyDescent="0.25">
      <c r="A16" s="6" t="s">
        <v>9</v>
      </c>
      <c r="B16" s="6" t="s">
        <v>180</v>
      </c>
      <c r="C16" s="7"/>
      <c r="D16" s="7">
        <v>12500</v>
      </c>
    </row>
    <row r="17" spans="1:4" x14ac:dyDescent="0.25">
      <c r="A17" s="6" t="s">
        <v>13</v>
      </c>
      <c r="B17" s="6" t="s">
        <v>180</v>
      </c>
      <c r="C17" s="7"/>
      <c r="D17" s="7">
        <v>2500</v>
      </c>
    </row>
    <row r="18" spans="1:4" x14ac:dyDescent="0.25">
      <c r="A18" s="6" t="s">
        <v>19</v>
      </c>
      <c r="B18" s="6" t="s">
        <v>180</v>
      </c>
      <c r="C18" s="7"/>
      <c r="D18" s="7">
        <v>2500</v>
      </c>
    </row>
    <row r="19" spans="1:4" x14ac:dyDescent="0.25">
      <c r="A19" s="6" t="s">
        <v>8</v>
      </c>
      <c r="B19" s="6" t="s">
        <v>180</v>
      </c>
      <c r="C19" s="7"/>
      <c r="D19" s="7">
        <v>7500</v>
      </c>
    </row>
    <row r="20" spans="1:4" x14ac:dyDescent="0.25">
      <c r="A20" s="4"/>
      <c r="B20" s="4" t="s">
        <v>5</v>
      </c>
      <c r="C20" s="5">
        <v>115217</v>
      </c>
      <c r="D20" s="5">
        <f>SUM(D21:D34)</f>
        <v>115214.24000000002</v>
      </c>
    </row>
    <row r="21" spans="1:4" x14ac:dyDescent="0.25">
      <c r="A21" s="6" t="s">
        <v>6</v>
      </c>
      <c r="B21" s="6" t="s">
        <v>7</v>
      </c>
      <c r="D21" s="7">
        <v>2860</v>
      </c>
    </row>
    <row r="22" spans="1:4" x14ac:dyDescent="0.25">
      <c r="A22" s="6" t="s">
        <v>8</v>
      </c>
      <c r="B22" s="6" t="s">
        <v>7</v>
      </c>
      <c r="C22" s="7"/>
      <c r="D22" s="7">
        <v>21983.5</v>
      </c>
    </row>
    <row r="23" spans="1:4" x14ac:dyDescent="0.25">
      <c r="A23" s="6" t="s">
        <v>9</v>
      </c>
      <c r="B23" s="6" t="s">
        <v>7</v>
      </c>
      <c r="C23" s="7"/>
      <c r="D23" s="7">
        <v>29360.94</v>
      </c>
    </row>
    <row r="24" spans="1:4" x14ac:dyDescent="0.25">
      <c r="A24" s="6" t="s">
        <v>10</v>
      </c>
      <c r="B24" s="6" t="s">
        <v>7</v>
      </c>
      <c r="C24" s="7"/>
      <c r="D24" s="7">
        <v>9951.44</v>
      </c>
    </row>
    <row r="25" spans="1:4" x14ac:dyDescent="0.25">
      <c r="A25" s="6" t="s">
        <v>11</v>
      </c>
      <c r="B25" s="6" t="s">
        <v>7</v>
      </c>
      <c r="C25" s="7"/>
      <c r="D25" s="7">
        <v>9951.44</v>
      </c>
    </row>
    <row r="26" spans="1:4" x14ac:dyDescent="0.25">
      <c r="A26" s="6" t="s">
        <v>12</v>
      </c>
      <c r="B26" s="6" t="s">
        <v>7</v>
      </c>
      <c r="C26" s="7"/>
      <c r="D26" s="7">
        <v>7800.58</v>
      </c>
    </row>
    <row r="27" spans="1:4" x14ac:dyDescent="0.25">
      <c r="A27" s="6" t="s">
        <v>13</v>
      </c>
      <c r="B27" s="6" t="s">
        <v>7</v>
      </c>
      <c r="C27" s="7"/>
      <c r="D27" s="7">
        <v>7091.44</v>
      </c>
    </row>
    <row r="28" spans="1:4" x14ac:dyDescent="0.25">
      <c r="A28" s="6" t="s">
        <v>14</v>
      </c>
      <c r="B28" s="6" t="s">
        <v>7</v>
      </c>
      <c r="C28" s="7"/>
      <c r="D28" s="7">
        <v>4654.58</v>
      </c>
    </row>
    <row r="29" spans="1:4" x14ac:dyDescent="0.25">
      <c r="A29" s="6" t="s">
        <v>15</v>
      </c>
      <c r="B29" s="6" t="s">
        <v>7</v>
      </c>
      <c r="C29" s="7"/>
      <c r="D29" s="7">
        <v>4231.4399999999996</v>
      </c>
    </row>
    <row r="30" spans="1:4" x14ac:dyDescent="0.25">
      <c r="A30" s="6" t="s">
        <v>16</v>
      </c>
      <c r="B30" s="6" t="s">
        <v>7</v>
      </c>
      <c r="C30" s="7"/>
      <c r="D30" s="7">
        <v>4231.4399999999996</v>
      </c>
    </row>
    <row r="31" spans="1:4" x14ac:dyDescent="0.25">
      <c r="A31" s="6" t="s">
        <v>17</v>
      </c>
      <c r="B31" s="6" t="s">
        <v>7</v>
      </c>
      <c r="C31" s="7"/>
      <c r="D31" s="7">
        <v>2860</v>
      </c>
    </row>
    <row r="32" spans="1:4" x14ac:dyDescent="0.25">
      <c r="A32" s="6" t="s">
        <v>18</v>
      </c>
      <c r="B32" s="6" t="s">
        <v>7</v>
      </c>
      <c r="C32" s="7"/>
      <c r="D32" s="7">
        <v>3146</v>
      </c>
    </row>
    <row r="33" spans="1:4" x14ac:dyDescent="0.25">
      <c r="A33" s="6" t="s">
        <v>19</v>
      </c>
      <c r="B33" s="6" t="s">
        <v>7</v>
      </c>
      <c r="C33" s="7"/>
      <c r="D33" s="7">
        <v>4231.4399999999996</v>
      </c>
    </row>
    <row r="34" spans="1:4" x14ac:dyDescent="0.25">
      <c r="A34" s="6" t="s">
        <v>20</v>
      </c>
      <c r="B34" s="6" t="s">
        <v>7</v>
      </c>
      <c r="C34" s="7"/>
      <c r="D34" s="7">
        <v>2860</v>
      </c>
    </row>
    <row r="35" spans="1:4" x14ac:dyDescent="0.25">
      <c r="A35" s="4"/>
      <c r="B35" s="4" t="s">
        <v>21</v>
      </c>
      <c r="C35" s="5">
        <v>130000</v>
      </c>
      <c r="D35" s="5">
        <f>SUM(D36:D39)</f>
        <v>66500</v>
      </c>
    </row>
    <row r="36" spans="1:4" x14ac:dyDescent="0.25">
      <c r="A36" s="6" t="s">
        <v>26</v>
      </c>
      <c r="B36" s="8" t="s">
        <v>131</v>
      </c>
      <c r="C36" s="6"/>
      <c r="D36" s="7">
        <v>15000</v>
      </c>
    </row>
    <row r="37" spans="1:4" x14ac:dyDescent="0.25">
      <c r="A37" s="6" t="s">
        <v>26</v>
      </c>
      <c r="B37" s="8" t="s">
        <v>132</v>
      </c>
      <c r="C37" s="6"/>
      <c r="D37" s="7">
        <v>45000</v>
      </c>
    </row>
    <row r="38" spans="1:4" x14ac:dyDescent="0.25">
      <c r="A38" s="6" t="s">
        <v>133</v>
      </c>
      <c r="B38" s="8" t="s">
        <v>134</v>
      </c>
      <c r="C38" s="6"/>
      <c r="D38" s="7">
        <v>2000</v>
      </c>
    </row>
    <row r="39" spans="1:4" x14ac:dyDescent="0.25">
      <c r="A39" s="6" t="s">
        <v>135</v>
      </c>
      <c r="B39" s="8" t="s">
        <v>136</v>
      </c>
      <c r="C39" s="6"/>
      <c r="D39" s="7">
        <v>4500</v>
      </c>
    </row>
    <row r="40" spans="1:4" x14ac:dyDescent="0.25">
      <c r="A40" s="4"/>
      <c r="B40" s="4" t="s">
        <v>22</v>
      </c>
      <c r="C40" s="5">
        <f>30000+20000+59590</f>
        <v>109590</v>
      </c>
      <c r="D40" s="5">
        <f>SUM(D41:D51)</f>
        <v>76291.399999999994</v>
      </c>
    </row>
    <row r="41" spans="1:4" x14ac:dyDescent="0.25">
      <c r="A41" s="6" t="s">
        <v>23</v>
      </c>
      <c r="B41" s="6" t="s">
        <v>24</v>
      </c>
      <c r="C41" s="7"/>
      <c r="D41" s="7">
        <v>16988.009999999998</v>
      </c>
    </row>
    <row r="42" spans="1:4" x14ac:dyDescent="0.25">
      <c r="A42" s="6" t="s">
        <v>25</v>
      </c>
      <c r="B42" s="6" t="s">
        <v>24</v>
      </c>
      <c r="C42" s="7"/>
      <c r="D42" s="7">
        <v>20000</v>
      </c>
    </row>
    <row r="43" spans="1:4" x14ac:dyDescent="0.25">
      <c r="A43" s="6" t="s">
        <v>141</v>
      </c>
      <c r="B43" s="6" t="s">
        <v>144</v>
      </c>
      <c r="C43" s="7"/>
      <c r="D43" s="7">
        <v>10200</v>
      </c>
    </row>
    <row r="44" spans="1:4" x14ac:dyDescent="0.25">
      <c r="A44" s="6" t="s">
        <v>143</v>
      </c>
      <c r="B44" s="8" t="s">
        <v>142</v>
      </c>
      <c r="C44" s="7"/>
      <c r="D44" s="7">
        <v>2000</v>
      </c>
    </row>
    <row r="45" spans="1:4" x14ac:dyDescent="0.25">
      <c r="A45" s="6" t="s">
        <v>146</v>
      </c>
      <c r="B45" s="8" t="s">
        <v>147</v>
      </c>
      <c r="C45" s="7"/>
      <c r="D45" s="7">
        <v>1500</v>
      </c>
    </row>
    <row r="46" spans="1:4" x14ac:dyDescent="0.25">
      <c r="A46" s="6" t="s">
        <v>145</v>
      </c>
      <c r="B46" s="8" t="s">
        <v>149</v>
      </c>
      <c r="C46" s="7"/>
      <c r="D46" s="7">
        <v>5000</v>
      </c>
    </row>
    <row r="47" spans="1:4" x14ac:dyDescent="0.25">
      <c r="A47" s="6" t="s">
        <v>148</v>
      </c>
      <c r="B47" s="8" t="s">
        <v>150</v>
      </c>
      <c r="C47" s="7"/>
      <c r="D47" s="7">
        <v>5000</v>
      </c>
    </row>
    <row r="48" spans="1:4" x14ac:dyDescent="0.25">
      <c r="A48" s="6" t="s">
        <v>151</v>
      </c>
      <c r="B48" s="8" t="s">
        <v>139</v>
      </c>
      <c r="C48" s="7"/>
      <c r="D48" s="7">
        <v>1000</v>
      </c>
    </row>
    <row r="49" spans="1:4" x14ac:dyDescent="0.25">
      <c r="A49" s="6" t="s">
        <v>135</v>
      </c>
      <c r="B49" s="8" t="s">
        <v>152</v>
      </c>
      <c r="C49" s="7"/>
      <c r="D49" s="7">
        <v>2828</v>
      </c>
    </row>
    <row r="50" spans="1:4" x14ac:dyDescent="0.25">
      <c r="A50" s="6" t="s">
        <v>31</v>
      </c>
      <c r="B50" s="8" t="s">
        <v>140</v>
      </c>
      <c r="C50" s="7"/>
      <c r="D50" s="7">
        <v>7000</v>
      </c>
    </row>
    <row r="51" spans="1:4" x14ac:dyDescent="0.25">
      <c r="A51" s="6" t="s">
        <v>27</v>
      </c>
      <c r="B51" s="8" t="s">
        <v>153</v>
      </c>
      <c r="C51" s="7"/>
      <c r="D51" s="7">
        <v>4775.3900000000003</v>
      </c>
    </row>
    <row r="52" spans="1:4" x14ac:dyDescent="0.25">
      <c r="A52" s="4"/>
      <c r="B52" s="4" t="s">
        <v>94</v>
      </c>
      <c r="C52" s="5">
        <v>27000</v>
      </c>
      <c r="D52" s="5">
        <f>SUM(D53:D54)</f>
        <v>46000</v>
      </c>
    </row>
    <row r="53" spans="1:4" x14ac:dyDescent="0.25">
      <c r="A53" s="6" t="s">
        <v>38</v>
      </c>
      <c r="B53" s="6" t="s">
        <v>24</v>
      </c>
      <c r="C53" s="7"/>
      <c r="D53" s="7">
        <v>27000</v>
      </c>
    </row>
    <row r="54" spans="1:4" x14ac:dyDescent="0.25">
      <c r="A54" s="6" t="s">
        <v>95</v>
      </c>
      <c r="B54" s="6" t="s">
        <v>96</v>
      </c>
      <c r="C54" s="7"/>
      <c r="D54" s="7">
        <v>19000</v>
      </c>
    </row>
    <row r="55" spans="1:4" x14ac:dyDescent="0.25">
      <c r="A55" s="4"/>
      <c r="B55" s="4" t="s">
        <v>28</v>
      </c>
      <c r="C55" s="5">
        <v>77000</v>
      </c>
      <c r="D55" s="5">
        <f>SUM(D56:D57)</f>
        <v>77000</v>
      </c>
    </row>
    <row r="56" spans="1:4" x14ac:dyDescent="0.25">
      <c r="A56" s="6" t="s">
        <v>154</v>
      </c>
      <c r="B56" s="6" t="s">
        <v>98</v>
      </c>
      <c r="C56" s="7"/>
      <c r="D56" s="7">
        <v>70000</v>
      </c>
    </row>
    <row r="57" spans="1:4" x14ac:dyDescent="0.25">
      <c r="A57" s="6" t="s">
        <v>97</v>
      </c>
      <c r="B57" s="6" t="s">
        <v>24</v>
      </c>
      <c r="C57" s="7"/>
      <c r="D57" s="7">
        <v>7000</v>
      </c>
    </row>
    <row r="58" spans="1:4" x14ac:dyDescent="0.25">
      <c r="A58" s="4"/>
      <c r="B58" s="4" t="s">
        <v>29</v>
      </c>
      <c r="C58" s="5">
        <v>320000</v>
      </c>
      <c r="D58" s="5">
        <f>SUM(D59:D71)</f>
        <v>319372.45</v>
      </c>
    </row>
    <row r="59" spans="1:4" x14ac:dyDescent="0.25">
      <c r="A59" s="6" t="s">
        <v>30</v>
      </c>
      <c r="B59" s="6" t="s">
        <v>24</v>
      </c>
      <c r="C59" s="8"/>
      <c r="D59" s="7">
        <v>34000</v>
      </c>
    </row>
    <row r="60" spans="1:4" x14ac:dyDescent="0.25">
      <c r="A60" s="6" t="s">
        <v>31</v>
      </c>
      <c r="B60" s="6" t="s">
        <v>24</v>
      </c>
      <c r="C60" s="8"/>
      <c r="D60" s="7">
        <v>12000</v>
      </c>
    </row>
    <row r="61" spans="1:4" x14ac:dyDescent="0.25">
      <c r="A61" s="6" t="s">
        <v>32</v>
      </c>
      <c r="B61" s="6" t="s">
        <v>24</v>
      </c>
      <c r="C61" s="8"/>
      <c r="D61" s="7">
        <v>21000</v>
      </c>
    </row>
    <row r="62" spans="1:4" x14ac:dyDescent="0.25">
      <c r="A62" s="6" t="s">
        <v>27</v>
      </c>
      <c r="B62" s="6" t="s">
        <v>24</v>
      </c>
      <c r="C62" s="8"/>
      <c r="D62" s="7">
        <v>45000</v>
      </c>
    </row>
    <row r="63" spans="1:4" x14ac:dyDescent="0.25">
      <c r="A63" s="6" t="s">
        <v>33</v>
      </c>
      <c r="B63" s="6" t="s">
        <v>24</v>
      </c>
      <c r="C63" s="8"/>
      <c r="D63" s="7">
        <v>12500</v>
      </c>
    </row>
    <row r="64" spans="1:4" x14ac:dyDescent="0.25">
      <c r="A64" s="6" t="s">
        <v>34</v>
      </c>
      <c r="B64" s="6" t="s">
        <v>24</v>
      </c>
      <c r="C64" s="8"/>
      <c r="D64" s="7">
        <v>28500</v>
      </c>
    </row>
    <row r="65" spans="1:4" x14ac:dyDescent="0.25">
      <c r="A65" s="6" t="s">
        <v>35</v>
      </c>
      <c r="B65" s="6" t="s">
        <v>24</v>
      </c>
      <c r="C65" s="8"/>
      <c r="D65" s="7">
        <v>16372.45</v>
      </c>
    </row>
    <row r="66" spans="1:4" x14ac:dyDescent="0.25">
      <c r="A66" s="6" t="s">
        <v>36</v>
      </c>
      <c r="B66" s="6" t="s">
        <v>24</v>
      </c>
      <c r="C66" s="8"/>
      <c r="D66" s="7">
        <v>44000</v>
      </c>
    </row>
    <row r="67" spans="1:4" x14ac:dyDescent="0.25">
      <c r="A67" s="6" t="s">
        <v>37</v>
      </c>
      <c r="B67" s="6" t="s">
        <v>24</v>
      </c>
      <c r="C67" s="8"/>
      <c r="D67" s="7">
        <v>80000</v>
      </c>
    </row>
    <row r="68" spans="1:4" x14ac:dyDescent="0.25">
      <c r="A68" s="6" t="s">
        <v>155</v>
      </c>
      <c r="B68" s="6" t="s">
        <v>24</v>
      </c>
      <c r="C68" s="8"/>
      <c r="D68" s="7">
        <v>14000</v>
      </c>
    </row>
    <row r="69" spans="1:4" x14ac:dyDescent="0.25">
      <c r="A69" s="6" t="s">
        <v>156</v>
      </c>
      <c r="B69" s="6" t="s">
        <v>24</v>
      </c>
      <c r="C69" s="8"/>
      <c r="D69" s="7">
        <v>5000</v>
      </c>
    </row>
    <row r="70" spans="1:4" x14ac:dyDescent="0.25">
      <c r="A70" s="6" t="s">
        <v>157</v>
      </c>
      <c r="B70" s="6" t="s">
        <v>24</v>
      </c>
      <c r="C70" s="8"/>
      <c r="D70" s="7">
        <v>4000</v>
      </c>
    </row>
    <row r="71" spans="1:4" x14ac:dyDescent="0.25">
      <c r="A71" s="6" t="s">
        <v>102</v>
      </c>
      <c r="B71" s="6" t="s">
        <v>24</v>
      </c>
      <c r="C71" s="8"/>
      <c r="D71" s="7">
        <v>3000</v>
      </c>
    </row>
    <row r="72" spans="1:4" x14ac:dyDescent="0.25">
      <c r="A72" s="4"/>
      <c r="B72" s="4" t="s">
        <v>100</v>
      </c>
      <c r="C72" s="5">
        <v>8000</v>
      </c>
      <c r="D72" s="5">
        <f>D73</f>
        <v>3000</v>
      </c>
    </row>
    <row r="73" spans="1:4" x14ac:dyDescent="0.25">
      <c r="A73" s="6" t="s">
        <v>102</v>
      </c>
      <c r="B73" s="6" t="s">
        <v>101</v>
      </c>
      <c r="C73" s="7"/>
      <c r="D73" s="7">
        <v>3000</v>
      </c>
    </row>
    <row r="74" spans="1:4" x14ac:dyDescent="0.25">
      <c r="A74" s="4"/>
      <c r="B74" s="4" t="s">
        <v>103</v>
      </c>
      <c r="C74" s="5">
        <v>60000</v>
      </c>
      <c r="D74" s="5">
        <f>SUM(D75:D77)</f>
        <v>60000</v>
      </c>
    </row>
    <row r="75" spans="1:4" x14ac:dyDescent="0.25">
      <c r="A75" s="6" t="s">
        <v>104</v>
      </c>
      <c r="B75" s="6" t="s">
        <v>106</v>
      </c>
      <c r="C75" s="7"/>
      <c r="D75" s="7">
        <v>20000</v>
      </c>
    </row>
    <row r="76" spans="1:4" x14ac:dyDescent="0.25">
      <c r="A76" s="6" t="s">
        <v>104</v>
      </c>
      <c r="B76" s="6" t="s">
        <v>107</v>
      </c>
      <c r="C76" s="7"/>
      <c r="D76" s="7">
        <v>20000</v>
      </c>
    </row>
    <row r="77" spans="1:4" x14ac:dyDescent="0.25">
      <c r="A77" s="6" t="s">
        <v>105</v>
      </c>
      <c r="B77" s="6" t="s">
        <v>108</v>
      </c>
      <c r="C77" s="7"/>
      <c r="D77" s="7">
        <v>20000</v>
      </c>
    </row>
    <row r="78" spans="1:4" x14ac:dyDescent="0.25">
      <c r="A78" s="4"/>
      <c r="B78" s="4" t="s">
        <v>39</v>
      </c>
      <c r="C78" s="5">
        <f>SUM(C79)</f>
        <v>24000</v>
      </c>
      <c r="D78" s="5">
        <f>SUM(D79)</f>
        <v>24000</v>
      </c>
    </row>
    <row r="79" spans="1:4" x14ac:dyDescent="0.25">
      <c r="A79" s="6" t="s">
        <v>40</v>
      </c>
      <c r="B79" s="6" t="s">
        <v>24</v>
      </c>
      <c r="C79" s="7">
        <v>24000</v>
      </c>
      <c r="D79" s="7">
        <v>24000</v>
      </c>
    </row>
    <row r="80" spans="1:4" x14ac:dyDescent="0.25">
      <c r="A80" s="4"/>
      <c r="B80" s="4" t="s">
        <v>42</v>
      </c>
      <c r="C80" s="5">
        <f>SUM(C81:C83)</f>
        <v>1000000</v>
      </c>
      <c r="D80" s="5">
        <f>SUM(D81:D83)</f>
        <v>1002696.96</v>
      </c>
    </row>
    <row r="81" spans="1:4" x14ac:dyDescent="0.25">
      <c r="A81" s="6" t="s">
        <v>43</v>
      </c>
      <c r="B81" s="6" t="s">
        <v>44</v>
      </c>
      <c r="C81" s="7">
        <v>900000</v>
      </c>
      <c r="D81" s="7">
        <v>899997.96</v>
      </c>
    </row>
    <row r="82" spans="1:4" x14ac:dyDescent="0.25">
      <c r="A82" s="6" t="s">
        <v>26</v>
      </c>
      <c r="B82" s="6" t="s">
        <v>46</v>
      </c>
      <c r="C82" s="7">
        <v>100000</v>
      </c>
      <c r="D82" s="7">
        <v>99999</v>
      </c>
    </row>
    <row r="83" spans="1:4" x14ac:dyDescent="0.25">
      <c r="A83" s="6" t="s">
        <v>158</v>
      </c>
      <c r="B83" s="6" t="s">
        <v>110</v>
      </c>
      <c r="C83" s="19"/>
      <c r="D83" s="7">
        <v>2700</v>
      </c>
    </row>
    <row r="84" spans="1:4" x14ac:dyDescent="0.25">
      <c r="A84" s="4"/>
      <c r="B84" s="4" t="s">
        <v>47</v>
      </c>
      <c r="C84" s="5">
        <f>SUM(C85:C95)+11000+26000</f>
        <v>277000</v>
      </c>
      <c r="D84" s="5">
        <f>SUM(D85:D95)</f>
        <v>276756.21000000002</v>
      </c>
    </row>
    <row r="85" spans="1:4" x14ac:dyDescent="0.25">
      <c r="A85" s="6" t="s">
        <v>48</v>
      </c>
      <c r="B85" s="6" t="s">
        <v>49</v>
      </c>
      <c r="C85" s="7">
        <v>180000</v>
      </c>
      <c r="D85" s="7">
        <v>180000</v>
      </c>
    </row>
    <row r="86" spans="1:4" x14ac:dyDescent="0.25">
      <c r="A86" s="6" t="s">
        <v>48</v>
      </c>
      <c r="B86" s="6" t="s">
        <v>159</v>
      </c>
      <c r="C86" s="7">
        <v>60000</v>
      </c>
      <c r="D86" s="7">
        <v>60000</v>
      </c>
    </row>
    <row r="87" spans="1:4" x14ac:dyDescent="0.25">
      <c r="A87" s="8" t="s">
        <v>50</v>
      </c>
      <c r="B87" s="8" t="s">
        <v>24</v>
      </c>
      <c r="C87" s="18"/>
      <c r="D87" s="7">
        <v>1000</v>
      </c>
    </row>
    <row r="88" spans="1:4" x14ac:dyDescent="0.25">
      <c r="A88" s="8" t="s">
        <v>181</v>
      </c>
      <c r="B88" s="8" t="s">
        <v>24</v>
      </c>
      <c r="C88" s="18"/>
      <c r="D88" s="7">
        <v>2000</v>
      </c>
    </row>
    <row r="89" spans="1:4" x14ac:dyDescent="0.25">
      <c r="A89" s="8" t="s">
        <v>51</v>
      </c>
      <c r="B89" s="8" t="s">
        <v>24</v>
      </c>
      <c r="C89" s="18"/>
      <c r="D89" s="7">
        <v>1000</v>
      </c>
    </row>
    <row r="90" spans="1:4" x14ac:dyDescent="0.25">
      <c r="A90" s="8" t="s">
        <v>161</v>
      </c>
      <c r="B90" s="8" t="s">
        <v>24</v>
      </c>
      <c r="C90" s="18"/>
      <c r="D90" s="7">
        <v>3000</v>
      </c>
    </row>
    <row r="91" spans="1:4" x14ac:dyDescent="0.25">
      <c r="A91" s="8" t="s">
        <v>162</v>
      </c>
      <c r="B91" s="8" t="s">
        <v>24</v>
      </c>
      <c r="C91" s="18"/>
      <c r="D91" s="7">
        <v>2000</v>
      </c>
    </row>
    <row r="92" spans="1:4" x14ac:dyDescent="0.25">
      <c r="A92" s="8" t="s">
        <v>163</v>
      </c>
      <c r="B92" s="8" t="s">
        <v>160</v>
      </c>
      <c r="C92" s="18"/>
      <c r="D92" s="7">
        <v>2000</v>
      </c>
    </row>
    <row r="93" spans="1:4" x14ac:dyDescent="0.25">
      <c r="A93" s="6" t="s">
        <v>52</v>
      </c>
      <c r="B93" s="8" t="s">
        <v>24</v>
      </c>
      <c r="C93" s="19"/>
      <c r="D93" s="7">
        <v>17656.21</v>
      </c>
    </row>
    <row r="94" spans="1:4" x14ac:dyDescent="0.25">
      <c r="A94" s="6" t="s">
        <v>165</v>
      </c>
      <c r="B94" s="8" t="s">
        <v>166</v>
      </c>
      <c r="C94" s="19"/>
      <c r="D94" s="7">
        <v>5600</v>
      </c>
    </row>
    <row r="95" spans="1:4" x14ac:dyDescent="0.25">
      <c r="A95" s="6" t="s">
        <v>48</v>
      </c>
      <c r="B95" s="8" t="s">
        <v>164</v>
      </c>
      <c r="C95" s="19"/>
      <c r="D95" s="7">
        <v>2500</v>
      </c>
    </row>
    <row r="96" spans="1:4" x14ac:dyDescent="0.25">
      <c r="A96" s="4"/>
      <c r="B96" s="4" t="s">
        <v>167</v>
      </c>
      <c r="C96" s="5">
        <f>C97</f>
        <v>74500</v>
      </c>
      <c r="D96" s="5">
        <f>D97</f>
        <v>74500</v>
      </c>
    </row>
    <row r="97" spans="1:4" x14ac:dyDescent="0.25">
      <c r="A97" s="6" t="s">
        <v>40</v>
      </c>
      <c r="B97" s="6" t="s">
        <v>168</v>
      </c>
      <c r="C97" s="7">
        <v>74500</v>
      </c>
      <c r="D97" s="7">
        <v>74500</v>
      </c>
    </row>
    <row r="98" spans="1:4" x14ac:dyDescent="0.25">
      <c r="A98" s="4"/>
      <c r="B98" s="4" t="s">
        <v>169</v>
      </c>
      <c r="C98" s="5">
        <f>C99</f>
        <v>450000</v>
      </c>
      <c r="D98" s="5">
        <f>D99</f>
        <v>430972.43</v>
      </c>
    </row>
    <row r="99" spans="1:4" x14ac:dyDescent="0.25">
      <c r="A99" s="6" t="s">
        <v>48</v>
      </c>
      <c r="B99" s="6" t="s">
        <v>170</v>
      </c>
      <c r="C99" s="7">
        <v>450000</v>
      </c>
      <c r="D99" s="7">
        <v>430972.43</v>
      </c>
    </row>
    <row r="100" spans="1:4" x14ac:dyDescent="0.25">
      <c r="A100" s="4"/>
      <c r="B100" s="4" t="s">
        <v>112</v>
      </c>
      <c r="C100" s="5">
        <v>162000</v>
      </c>
      <c r="D100" s="5">
        <f>SUM(D101:D103)</f>
        <v>162000</v>
      </c>
    </row>
    <row r="101" spans="1:4" x14ac:dyDescent="0.25">
      <c r="A101" s="6" t="s">
        <v>114</v>
      </c>
      <c r="B101" s="6" t="s">
        <v>116</v>
      </c>
      <c r="C101" s="7"/>
      <c r="D101" s="7">
        <v>50000</v>
      </c>
    </row>
    <row r="102" spans="1:4" x14ac:dyDescent="0.25">
      <c r="A102" s="6" t="s">
        <v>113</v>
      </c>
      <c r="B102" s="6" t="s">
        <v>117</v>
      </c>
      <c r="C102" s="7"/>
      <c r="D102" s="7">
        <v>31000</v>
      </c>
    </row>
    <row r="103" spans="1:4" x14ac:dyDescent="0.25">
      <c r="A103" s="6" t="s">
        <v>113</v>
      </c>
      <c r="B103" s="6" t="s">
        <v>115</v>
      </c>
      <c r="C103" s="7"/>
      <c r="D103" s="7">
        <v>81000</v>
      </c>
    </row>
    <row r="104" spans="1:4" x14ac:dyDescent="0.25">
      <c r="A104" s="9"/>
      <c r="B104" s="9" t="s">
        <v>53</v>
      </c>
      <c r="C104" s="5">
        <f>SUM(C105:C107)</f>
        <v>420000</v>
      </c>
      <c r="D104" s="5">
        <f>SUM(D105:D107)</f>
        <v>420000</v>
      </c>
    </row>
    <row r="105" spans="1:4" x14ac:dyDescent="0.25">
      <c r="A105" s="6" t="s">
        <v>54</v>
      </c>
      <c r="B105" s="6" t="s">
        <v>55</v>
      </c>
      <c r="C105" s="7">
        <v>370000</v>
      </c>
      <c r="D105" s="7">
        <v>370000</v>
      </c>
    </row>
    <row r="106" spans="1:4" x14ac:dyDescent="0.25">
      <c r="A106" s="6" t="s">
        <v>54</v>
      </c>
      <c r="B106" s="6" t="s">
        <v>56</v>
      </c>
      <c r="C106" s="7">
        <v>40000</v>
      </c>
      <c r="D106" s="7">
        <v>40000</v>
      </c>
    </row>
    <row r="107" spans="1:4" x14ac:dyDescent="0.25">
      <c r="A107" s="6" t="s">
        <v>118</v>
      </c>
      <c r="B107" s="6" t="s">
        <v>120</v>
      </c>
      <c r="C107" s="7">
        <v>10000</v>
      </c>
      <c r="D107" s="7">
        <v>10000</v>
      </c>
    </row>
    <row r="108" spans="1:4" x14ac:dyDescent="0.25">
      <c r="A108" s="9"/>
      <c r="B108" s="9" t="s">
        <v>123</v>
      </c>
      <c r="C108" s="10">
        <f>80000+50000+20000+2000</f>
        <v>152000</v>
      </c>
      <c r="D108" s="10">
        <f>SUM(D109:D115)</f>
        <v>117830</v>
      </c>
    </row>
    <row r="109" spans="1:4" x14ac:dyDescent="0.25">
      <c r="A109" s="11" t="s">
        <v>57</v>
      </c>
      <c r="B109" s="11" t="s">
        <v>24</v>
      </c>
      <c r="C109" s="12"/>
      <c r="D109" s="22">
        <v>30000</v>
      </c>
    </row>
    <row r="110" spans="1:4" x14ac:dyDescent="0.25">
      <c r="A110" s="6" t="s">
        <v>58</v>
      </c>
      <c r="B110" s="6" t="s">
        <v>24</v>
      </c>
      <c r="C110" s="8"/>
      <c r="D110" s="7">
        <v>15500</v>
      </c>
    </row>
    <row r="111" spans="1:4" x14ac:dyDescent="0.25">
      <c r="A111" s="6" t="s">
        <v>59</v>
      </c>
      <c r="B111" s="6" t="s">
        <v>24</v>
      </c>
      <c r="C111" s="8"/>
      <c r="D111" s="7">
        <v>20000</v>
      </c>
    </row>
    <row r="112" spans="1:4" x14ac:dyDescent="0.25">
      <c r="A112" s="6" t="s">
        <v>173</v>
      </c>
      <c r="B112" s="6" t="s">
        <v>24</v>
      </c>
      <c r="C112" s="8"/>
      <c r="D112" s="7">
        <v>10000</v>
      </c>
    </row>
    <row r="113" spans="1:4" x14ac:dyDescent="0.25">
      <c r="A113" s="6" t="s">
        <v>124</v>
      </c>
      <c r="B113" s="6" t="s">
        <v>120</v>
      </c>
      <c r="C113" s="8"/>
      <c r="D113" s="7">
        <v>20350</v>
      </c>
    </row>
    <row r="114" spans="1:4" x14ac:dyDescent="0.25">
      <c r="A114" s="6" t="s">
        <v>172</v>
      </c>
      <c r="B114" s="6" t="s">
        <v>120</v>
      </c>
      <c r="C114" s="8"/>
      <c r="D114" s="7">
        <v>20000</v>
      </c>
    </row>
    <row r="115" spans="1:4" x14ac:dyDescent="0.25">
      <c r="A115" s="6" t="s">
        <v>125</v>
      </c>
      <c r="B115" s="6" t="s">
        <v>120</v>
      </c>
      <c r="C115" s="8"/>
      <c r="D115" s="7">
        <v>1980</v>
      </c>
    </row>
    <row r="116" spans="1:4" x14ac:dyDescent="0.25">
      <c r="A116" s="9"/>
      <c r="B116" s="4" t="s">
        <v>60</v>
      </c>
      <c r="C116" s="10">
        <v>40000</v>
      </c>
      <c r="D116" s="10">
        <f>SUM(D117:D118)</f>
        <v>40000</v>
      </c>
    </row>
    <row r="117" spans="1:4" x14ac:dyDescent="0.25">
      <c r="A117" s="6" t="s">
        <v>61</v>
      </c>
      <c r="B117" s="6" t="s">
        <v>24</v>
      </c>
      <c r="C117" s="8"/>
      <c r="D117" s="7">
        <v>20000</v>
      </c>
    </row>
    <row r="118" spans="1:4" x14ac:dyDescent="0.25">
      <c r="A118" s="6" t="s">
        <v>174</v>
      </c>
      <c r="B118" s="6" t="s">
        <v>24</v>
      </c>
      <c r="C118" s="8"/>
      <c r="D118" s="7">
        <v>20000</v>
      </c>
    </row>
    <row r="119" spans="1:4" ht="15.75" x14ac:dyDescent="0.25">
      <c r="A119" s="20" t="s">
        <v>62</v>
      </c>
      <c r="B119" s="21"/>
      <c r="C119" s="3"/>
      <c r="D119" s="3">
        <f>SUM(D120:D123)</f>
        <v>204850</v>
      </c>
    </row>
    <row r="120" spans="1:4" x14ac:dyDescent="0.25">
      <c r="A120" s="6" t="s">
        <v>41</v>
      </c>
      <c r="B120" s="6" t="s">
        <v>63</v>
      </c>
      <c r="C120" s="18"/>
      <c r="D120" s="7">
        <v>40000</v>
      </c>
    </row>
    <row r="121" spans="1:4" x14ac:dyDescent="0.25">
      <c r="A121" s="6" t="s">
        <v>61</v>
      </c>
      <c r="B121" s="6" t="s">
        <v>99</v>
      </c>
      <c r="C121" s="18"/>
      <c r="D121" s="7">
        <v>850</v>
      </c>
    </row>
    <row r="122" spans="1:4" x14ac:dyDescent="0.25">
      <c r="A122" s="6" t="s">
        <v>41</v>
      </c>
      <c r="B122" s="6" t="s">
        <v>64</v>
      </c>
      <c r="C122" s="19"/>
      <c r="D122" s="7">
        <v>14000</v>
      </c>
    </row>
    <row r="123" spans="1:4" x14ac:dyDescent="0.25">
      <c r="A123" s="6" t="s">
        <v>54</v>
      </c>
      <c r="B123" s="6" t="s">
        <v>65</v>
      </c>
      <c r="C123" s="7">
        <v>150000</v>
      </c>
      <c r="D123" s="7">
        <v>150000</v>
      </c>
    </row>
    <row r="124" spans="1:4" ht="15.75" x14ac:dyDescent="0.25">
      <c r="A124" s="20" t="s">
        <v>171</v>
      </c>
      <c r="B124" s="21"/>
      <c r="C124" s="3"/>
      <c r="D124" s="3">
        <f>SUM(D125:D138)</f>
        <v>2653137.37</v>
      </c>
    </row>
    <row r="125" spans="1:4" x14ac:dyDescent="0.25">
      <c r="A125" s="6" t="s">
        <v>111</v>
      </c>
      <c r="B125" s="6" t="s">
        <v>66</v>
      </c>
      <c r="C125" s="7">
        <v>41000</v>
      </c>
      <c r="D125" s="7">
        <v>37900</v>
      </c>
    </row>
    <row r="126" spans="1:4" x14ac:dyDescent="0.25">
      <c r="A126" s="6" t="s">
        <v>111</v>
      </c>
      <c r="B126" s="6" t="s">
        <v>67</v>
      </c>
      <c r="C126" s="7">
        <v>36000</v>
      </c>
      <c r="D126" s="7">
        <v>35850</v>
      </c>
    </row>
    <row r="127" spans="1:4" x14ac:dyDescent="0.25">
      <c r="A127" s="6" t="s">
        <v>68</v>
      </c>
      <c r="B127" s="6" t="s">
        <v>69</v>
      </c>
      <c r="C127" s="7">
        <v>223000</v>
      </c>
      <c r="D127" s="7">
        <v>223000</v>
      </c>
    </row>
    <row r="128" spans="1:4" x14ac:dyDescent="0.25">
      <c r="A128" s="6" t="s">
        <v>68</v>
      </c>
      <c r="B128" s="6" t="s">
        <v>109</v>
      </c>
      <c r="C128" s="7">
        <v>7200</v>
      </c>
      <c r="D128" s="7">
        <v>6343.75</v>
      </c>
    </row>
    <row r="129" spans="1:4" x14ac:dyDescent="0.25">
      <c r="A129" s="6" t="s">
        <v>45</v>
      </c>
      <c r="B129" s="6" t="s">
        <v>69</v>
      </c>
      <c r="C129" s="7">
        <v>55000</v>
      </c>
      <c r="D129" s="7">
        <v>55000</v>
      </c>
    </row>
    <row r="130" spans="1:4" x14ac:dyDescent="0.25">
      <c r="A130" s="6" t="s">
        <v>45</v>
      </c>
      <c r="B130" s="6" t="s">
        <v>70</v>
      </c>
      <c r="C130" s="7">
        <v>71160</v>
      </c>
      <c r="D130" s="7">
        <v>71160</v>
      </c>
    </row>
    <row r="131" spans="1:4" x14ac:dyDescent="0.25">
      <c r="A131" s="6" t="s">
        <v>45</v>
      </c>
      <c r="B131" s="6" t="s">
        <v>179</v>
      </c>
      <c r="C131" s="7">
        <v>2800</v>
      </c>
      <c r="D131" s="7">
        <v>2800</v>
      </c>
    </row>
    <row r="132" spans="1:4" x14ac:dyDescent="0.25">
      <c r="A132" s="6" t="s">
        <v>71</v>
      </c>
      <c r="B132" s="6" t="s">
        <v>72</v>
      </c>
      <c r="C132" s="7">
        <v>397240</v>
      </c>
      <c r="D132" s="7">
        <v>397240</v>
      </c>
    </row>
    <row r="133" spans="1:4" x14ac:dyDescent="0.25">
      <c r="A133" s="6" t="s">
        <v>73</v>
      </c>
      <c r="B133" s="6" t="s">
        <v>74</v>
      </c>
      <c r="C133" s="7">
        <v>22000</v>
      </c>
      <c r="D133" s="7">
        <v>17600</v>
      </c>
    </row>
    <row r="134" spans="1:4" x14ac:dyDescent="0.25">
      <c r="A134" s="6" t="s">
        <v>75</v>
      </c>
      <c r="B134" s="6" t="s">
        <v>76</v>
      </c>
      <c r="C134" s="7">
        <v>116000</v>
      </c>
      <c r="D134" s="7">
        <v>114044.87</v>
      </c>
    </row>
    <row r="135" spans="1:4" x14ac:dyDescent="0.25">
      <c r="A135" s="6" t="s">
        <v>121</v>
      </c>
      <c r="B135" s="6" t="s">
        <v>122</v>
      </c>
      <c r="C135" s="7">
        <v>20000</v>
      </c>
      <c r="D135" s="7">
        <v>20000</v>
      </c>
    </row>
    <row r="136" spans="1:4" x14ac:dyDescent="0.25">
      <c r="A136" s="6" t="s">
        <v>77</v>
      </c>
      <c r="B136" s="6" t="s">
        <v>79</v>
      </c>
      <c r="C136" s="7">
        <v>968875</v>
      </c>
      <c r="D136" s="7">
        <v>968875</v>
      </c>
    </row>
    <row r="137" spans="1:4" x14ac:dyDescent="0.25">
      <c r="A137" s="6" t="s">
        <v>77</v>
      </c>
      <c r="B137" s="6" t="s">
        <v>78</v>
      </c>
      <c r="C137" s="7">
        <v>819745</v>
      </c>
      <c r="D137" s="7">
        <v>699823.75</v>
      </c>
    </row>
    <row r="138" spans="1:4" x14ac:dyDescent="0.25">
      <c r="A138" s="6" t="s">
        <v>119</v>
      </c>
      <c r="B138" s="6" t="s">
        <v>120</v>
      </c>
      <c r="C138" s="7">
        <v>3500</v>
      </c>
      <c r="D138" s="7">
        <v>3500</v>
      </c>
    </row>
    <row r="139" spans="1:4" ht="15.75" x14ac:dyDescent="0.25">
      <c r="A139" s="20" t="s">
        <v>80</v>
      </c>
      <c r="B139" s="21"/>
      <c r="C139" s="3"/>
      <c r="D139" s="3">
        <f>SUM(D140:D150)</f>
        <v>3506867.52</v>
      </c>
    </row>
    <row r="140" spans="1:4" x14ac:dyDescent="0.25">
      <c r="A140" s="8" t="s">
        <v>71</v>
      </c>
      <c r="B140" s="6" t="s">
        <v>81</v>
      </c>
      <c r="C140" s="7">
        <v>10000</v>
      </c>
      <c r="D140" s="7">
        <v>10000</v>
      </c>
    </row>
    <row r="141" spans="1:4" x14ac:dyDescent="0.25">
      <c r="A141" s="6" t="s">
        <v>77</v>
      </c>
      <c r="B141" s="6" t="s">
        <v>82</v>
      </c>
      <c r="C141" s="7">
        <v>82225</v>
      </c>
      <c r="D141" s="7">
        <v>80673.25</v>
      </c>
    </row>
    <row r="142" spans="1:4" x14ac:dyDescent="0.25">
      <c r="A142" s="6" t="s">
        <v>45</v>
      </c>
      <c r="B142" s="6" t="s">
        <v>137</v>
      </c>
      <c r="C142" s="7">
        <v>9840</v>
      </c>
      <c r="D142" s="7">
        <v>9840</v>
      </c>
    </row>
    <row r="143" spans="1:4" x14ac:dyDescent="0.25">
      <c r="A143" s="6" t="s">
        <v>138</v>
      </c>
      <c r="B143" s="6" t="s">
        <v>137</v>
      </c>
      <c r="C143" s="7"/>
      <c r="D143" s="7">
        <v>7860</v>
      </c>
    </row>
    <row r="144" spans="1:4" x14ac:dyDescent="0.25">
      <c r="A144" s="6" t="s">
        <v>83</v>
      </c>
      <c r="B144" s="6" t="s">
        <v>84</v>
      </c>
      <c r="C144" s="7">
        <v>500000</v>
      </c>
      <c r="D144" s="7">
        <v>500000</v>
      </c>
    </row>
    <row r="145" spans="1:4" x14ac:dyDescent="0.25">
      <c r="A145" s="6" t="s">
        <v>83</v>
      </c>
      <c r="B145" s="6" t="s">
        <v>85</v>
      </c>
      <c r="C145" s="7">
        <v>1800000</v>
      </c>
      <c r="D145" s="7">
        <v>1790251.18</v>
      </c>
    </row>
    <row r="146" spans="1:4" x14ac:dyDescent="0.25">
      <c r="A146" s="6" t="s">
        <v>83</v>
      </c>
      <c r="B146" s="6" t="s">
        <v>175</v>
      </c>
      <c r="C146" s="7">
        <v>580000</v>
      </c>
      <c r="D146" s="7">
        <v>570000</v>
      </c>
    </row>
    <row r="147" spans="1:4" x14ac:dyDescent="0.25">
      <c r="A147" s="6" t="s">
        <v>83</v>
      </c>
      <c r="B147" s="6" t="s">
        <v>176</v>
      </c>
      <c r="C147" s="7">
        <v>400000</v>
      </c>
      <c r="D147" s="7">
        <v>161562.16</v>
      </c>
    </row>
    <row r="148" spans="1:4" x14ac:dyDescent="0.25">
      <c r="A148" s="6" t="s">
        <v>177</v>
      </c>
      <c r="B148" s="6" t="s">
        <v>86</v>
      </c>
      <c r="C148" s="19"/>
      <c r="D148" s="7">
        <v>2568.56</v>
      </c>
    </row>
    <row r="149" spans="1:4" x14ac:dyDescent="0.25">
      <c r="A149" s="6" t="s">
        <v>177</v>
      </c>
      <c r="B149" s="6" t="s">
        <v>86</v>
      </c>
      <c r="C149" s="19"/>
      <c r="D149" s="7">
        <v>91816.17</v>
      </c>
    </row>
    <row r="150" spans="1:4" x14ac:dyDescent="0.25">
      <c r="A150" s="6" t="s">
        <v>178</v>
      </c>
      <c r="B150" s="6" t="s">
        <v>86</v>
      </c>
      <c r="C150" s="19"/>
      <c r="D150" s="7">
        <v>282296.2</v>
      </c>
    </row>
    <row r="151" spans="1:4" x14ac:dyDescent="0.25">
      <c r="A151" s="13"/>
      <c r="B151" s="13"/>
      <c r="C151" s="13"/>
      <c r="D151" s="13"/>
    </row>
    <row r="152" spans="1:4" x14ac:dyDescent="0.25">
      <c r="A152" s="13"/>
      <c r="B152" s="13"/>
      <c r="C152" s="13"/>
      <c r="D152" s="13"/>
    </row>
    <row r="153" spans="1:4" x14ac:dyDescent="0.25">
      <c r="A153" s="13"/>
      <c r="B153" s="14"/>
      <c r="C153" s="15" t="s">
        <v>87</v>
      </c>
      <c r="D153" s="16">
        <f>D139+D124+D119+D6</f>
        <v>9787928.7699999996</v>
      </c>
    </row>
    <row r="157" spans="1:4" x14ac:dyDescent="0.25">
      <c r="D157" s="23"/>
    </row>
  </sheetData>
  <mergeCells count="4">
    <mergeCell ref="A6:B6"/>
    <mergeCell ref="A119:B119"/>
    <mergeCell ref="A124:B124"/>
    <mergeCell ref="A139:B1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Donacije i pomoći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2022-04-02T12:04:59Z</dcterms:modified>
</cp:coreProperties>
</file>