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tabRatio="7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<sst xmlns="http://schemas.openxmlformats.org/spreadsheetml/2006/main" count="117" uniqueCount="99">
  <si>
    <t>Poz.</t>
  </si>
  <si>
    <t>56.2</t>
  </si>
  <si>
    <t>56.3</t>
  </si>
  <si>
    <t>56.4</t>
  </si>
  <si>
    <t>56.6</t>
  </si>
  <si>
    <t>OPĆINA MATULJI</t>
  </si>
  <si>
    <t>54.02</t>
  </si>
  <si>
    <t>Autobusni teminal Permani</t>
  </si>
  <si>
    <t>Izgradnja nogostupa</t>
  </si>
  <si>
    <t>Proširenje groblja</t>
  </si>
  <si>
    <t>54.03</t>
  </si>
  <si>
    <t>Centar Matulja</t>
  </si>
  <si>
    <t>GIS</t>
  </si>
  <si>
    <t>54.04</t>
  </si>
  <si>
    <t>54.08</t>
  </si>
  <si>
    <t>IZVORI FINANCIRANJA</t>
  </si>
  <si>
    <t>Vlastiti prihodi</t>
  </si>
  <si>
    <t>Ukupno</t>
  </si>
  <si>
    <t>55.2</t>
  </si>
  <si>
    <t>prog.</t>
  </si>
  <si>
    <t>KOMUNALNA DJELATNOST</t>
  </si>
  <si>
    <t>003</t>
  </si>
  <si>
    <t>CESTE</t>
  </si>
  <si>
    <t xml:space="preserve">     Š I R F A</t>
  </si>
  <si>
    <t>Plan</t>
  </si>
  <si>
    <t>Ek.klas.</t>
  </si>
  <si>
    <t>Gl.</t>
  </si>
  <si>
    <t>Progr.</t>
  </si>
  <si>
    <t>REPUBLIKA HRVATSKA</t>
  </si>
  <si>
    <t>Donacije</t>
  </si>
  <si>
    <t>Spom.renta</t>
  </si>
  <si>
    <t>Prenesena sredstva</t>
  </si>
  <si>
    <t>OSTALA INFRASTRUKTURA</t>
  </si>
  <si>
    <t>Igrališta</t>
  </si>
  <si>
    <t>Proširenje i interpolacija JR</t>
  </si>
  <si>
    <t>Raz.</t>
  </si>
  <si>
    <t>Akt./</t>
  </si>
  <si>
    <t>proj.</t>
  </si>
  <si>
    <t>Kor.</t>
  </si>
  <si>
    <t>Parkirališta</t>
  </si>
  <si>
    <t xml:space="preserve">Autobusna stajališta </t>
  </si>
  <si>
    <t xml:space="preserve">                       O P I S</t>
  </si>
  <si>
    <t>Izgradnja i rekonstr. nerazvrst.cesta</t>
  </si>
  <si>
    <t>PROG.GRAD.OBJ. I UREĐ.KOM.INFR.</t>
  </si>
  <si>
    <t>01</t>
  </si>
  <si>
    <t>K24</t>
  </si>
  <si>
    <t>K240103</t>
  </si>
  <si>
    <t>K240104</t>
  </si>
  <si>
    <t>OSTALI CESTOVNI OBJEKTI</t>
  </si>
  <si>
    <t>K240105</t>
  </si>
  <si>
    <t>Ind.</t>
  </si>
  <si>
    <t>2011</t>
  </si>
  <si>
    <t>2012</t>
  </si>
  <si>
    <t>ind.</t>
  </si>
  <si>
    <t>Izvršenje</t>
  </si>
  <si>
    <t xml:space="preserve">Pomoći županije </t>
  </si>
  <si>
    <t>Kapit.donacije"Komunalac"(komposteri)</t>
  </si>
  <si>
    <t>2013/</t>
  </si>
  <si>
    <t>2013</t>
  </si>
  <si>
    <t>Sufinanciranje (HC , ŽUC )</t>
  </si>
  <si>
    <t>58.1</t>
  </si>
  <si>
    <t>Oborinska kanalizacija</t>
  </si>
  <si>
    <t>2014</t>
  </si>
  <si>
    <t>2014/</t>
  </si>
  <si>
    <t>Ostali prih.za pos. namj.(KD ,konc.vodni,grob)</t>
  </si>
  <si>
    <t>Tekuće pomoći države</t>
  </si>
  <si>
    <t>Oborinska Šapjane</t>
  </si>
  <si>
    <t>Oborinska Rukavac</t>
  </si>
  <si>
    <t>Oborinska uz sanit.kanal.Matulji</t>
  </si>
  <si>
    <t>KOMUNALNE INFRASTRUKTURE ZA 2013.-2015.G.</t>
  </si>
  <si>
    <t>PRIMORSKO GORANSKA ŽUPANIJA</t>
  </si>
  <si>
    <t>Kl.:400-08/12-01/7</t>
  </si>
  <si>
    <t>3.Izmjene</t>
  </si>
  <si>
    <t>2015</t>
  </si>
  <si>
    <t>2015/</t>
  </si>
  <si>
    <t>K240106</t>
  </si>
  <si>
    <t>ODVODNJA OBORINSKIH VODA</t>
  </si>
  <si>
    <t>Oborinska Bregi</t>
  </si>
  <si>
    <t>K240107</t>
  </si>
  <si>
    <t>CESTA UC-2</t>
  </si>
  <si>
    <t>55.3</t>
  </si>
  <si>
    <t>Cesta UC-2</t>
  </si>
  <si>
    <t>K240109</t>
  </si>
  <si>
    <t>SUFINANCIRANJA REK.DRŽAV.CESTE</t>
  </si>
  <si>
    <t>Kapit.pom.izvanpror.kor.drž.proračuna</t>
  </si>
  <si>
    <t>Primici od zaduživanja</t>
  </si>
  <si>
    <t xml:space="preserve">    </t>
  </si>
  <si>
    <t>Oborinska Jušići</t>
  </si>
  <si>
    <t>Prenesena sredstva-pomoći PGŽ</t>
  </si>
  <si>
    <t>Prenesena sredstva-neutroš.kom.dopr.</t>
  </si>
  <si>
    <t>Ur.br.:2156-04-12-01-29</t>
  </si>
  <si>
    <t xml:space="preserve"> PROGRAMA GRADNJE OBJEKATA I UREĐAJA</t>
  </si>
  <si>
    <t>Opći prihodi i primici</t>
  </si>
  <si>
    <t>Matulji,17.12.2012.</t>
  </si>
  <si>
    <t xml:space="preserve">                      OPĆINSKO VIJEĆE OPĆNE MATULJI</t>
  </si>
  <si>
    <t xml:space="preserve">  Predsjednik Općinskog vijeća</t>
  </si>
  <si>
    <t xml:space="preserve">               Općine Matulji</t>
  </si>
  <si>
    <t xml:space="preserve">            Željko Grbac, oec</t>
  </si>
  <si>
    <t>FINANCIJSKI  PLAN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</si>
</sst>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[$-41A]d\.\ mmmm\ yyyy"/>
    <numFmt numFmtId="167" formatCode="dd/mm/yy/;@"/>
    <numFmt numFmtId="168" formatCode="00000"/>
  </numFmts>
  <fonts count="50">
    <font>
      <sz val="10"/>
      <name val="Arial"/>
      <family val="0"/>
    </font>
    <font>
      <b/>
      <sz val="12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name val="Arial"/>
      <family val="0"/>
    </font>
    <font>
      <sz val="12"/>
      <color indexed="8"/>
      <name val="Calibri"/>
      <family val="2"/>
    </font>
    <font>
      <sz val="12"/>
      <name val="Times New Roman CE"/>
      <family val="0"/>
    </font>
    <font>
      <sz val="13"/>
      <color indexed="8"/>
      <name val="Calibri"/>
      <family val="2"/>
    </font>
    <font>
      <sz val="13"/>
      <name val="Calibri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2"/>
      <color indexed="9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0"/>
      <name val="Calibri"/>
      <family val="2"/>
    </font>
    <font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" fillId="0" borderId="0" applyBorder="0">
      <alignment/>
      <protection/>
    </xf>
    <xf numFmtId="0" fontId="31" fillId="0" borderId="0">
      <alignment/>
      <protection/>
    </xf>
    <xf numFmtId="0" fontId="6" fillId="0" borderId="0" applyBorder="0">
      <alignment/>
      <protection/>
    </xf>
    <xf numFmtId="0" fontId="31" fillId="0" borderId="0">
      <alignment/>
      <protection/>
    </xf>
    <xf numFmtId="0" fontId="6" fillId="0" borderId="0" applyBorder="0">
      <alignment/>
      <protection/>
    </xf>
    <xf numFmtId="0" fontId="31" fillId="0" borderId="0">
      <alignment/>
      <protection/>
    </xf>
    <xf numFmtId="0" fontId="6" fillId="0" borderId="0" applyBorder="0">
      <alignment/>
      <protection/>
    </xf>
    <xf numFmtId="0" fontId="31" fillId="0" borderId="0">
      <alignment/>
      <protection/>
    </xf>
    <xf numFmtId="0" fontId="6" fillId="0" borderId="0" applyBorder="0">
      <alignment/>
      <protection/>
    </xf>
    <xf numFmtId="0" fontId="31" fillId="0" borderId="0">
      <alignment/>
      <protection/>
    </xf>
    <xf numFmtId="0" fontId="6" fillId="0" borderId="0" applyBorder="0">
      <alignment/>
      <protection/>
    </xf>
    <xf numFmtId="0" fontId="31" fillId="0" borderId="0">
      <alignment/>
      <protection/>
    </xf>
    <xf numFmtId="0" fontId="6" fillId="0" borderId="0" applyBorder="0">
      <alignment/>
      <protection/>
    </xf>
    <xf numFmtId="0" fontId="6" fillId="0" borderId="0" applyBorder="0">
      <alignment/>
      <protection/>
    </xf>
    <xf numFmtId="0" fontId="31" fillId="0" borderId="0">
      <alignment/>
      <protection/>
    </xf>
    <xf numFmtId="0" fontId="6" fillId="0" borderId="0" applyBorder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" fillId="0" borderId="0" applyBorder="0">
      <alignment/>
      <protection/>
    </xf>
    <xf numFmtId="0" fontId="6" fillId="0" borderId="0" applyBorder="0">
      <alignment/>
      <protection/>
    </xf>
    <xf numFmtId="0" fontId="6" fillId="0" borderId="0" applyBorder="0">
      <alignment/>
      <protection/>
    </xf>
    <xf numFmtId="0" fontId="6" fillId="0" borderId="0" applyBorder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0" borderId="10" xfId="69" applyFont="1" applyBorder="1">
      <alignment/>
      <protection/>
    </xf>
    <xf numFmtId="0" fontId="5" fillId="33" borderId="11" xfId="69" applyFont="1" applyFill="1" applyBorder="1">
      <alignment/>
      <protection/>
    </xf>
    <xf numFmtId="0" fontId="5" fillId="0" borderId="11" xfId="69" applyFont="1" applyBorder="1">
      <alignment/>
      <protection/>
    </xf>
    <xf numFmtId="0" fontId="5" fillId="0" borderId="12" xfId="69" applyFont="1" applyBorder="1">
      <alignment/>
      <protection/>
    </xf>
    <xf numFmtId="0" fontId="5" fillId="33" borderId="13" xfId="69" applyFont="1" applyFill="1" applyBorder="1">
      <alignment/>
      <protection/>
    </xf>
    <xf numFmtId="0" fontId="5" fillId="0" borderId="13" xfId="69" applyFont="1" applyBorder="1">
      <alignment/>
      <protection/>
    </xf>
    <xf numFmtId="0" fontId="5" fillId="0" borderId="13" xfId="69" applyFont="1" applyBorder="1" applyAlignment="1">
      <alignment horizontal="center"/>
      <protection/>
    </xf>
    <xf numFmtId="0" fontId="5" fillId="0" borderId="14" xfId="69" applyFont="1" applyBorder="1">
      <alignment/>
      <protection/>
    </xf>
    <xf numFmtId="0" fontId="5" fillId="33" borderId="15" xfId="69" applyFont="1" applyFill="1" applyBorder="1">
      <alignment/>
      <protection/>
    </xf>
    <xf numFmtId="0" fontId="5" fillId="0" borderId="15" xfId="69" applyFont="1" applyBorder="1">
      <alignment/>
      <protection/>
    </xf>
    <xf numFmtId="0" fontId="5" fillId="33" borderId="0" xfId="50" applyFont="1" applyFill="1" applyBorder="1">
      <alignment/>
      <protection/>
    </xf>
    <xf numFmtId="0" fontId="5" fillId="33" borderId="16" xfId="106" applyFont="1" applyFill="1" applyBorder="1">
      <alignment/>
      <protection/>
    </xf>
    <xf numFmtId="0" fontId="5" fillId="33" borderId="0" xfId="106" applyFont="1" applyFill="1" applyBorder="1">
      <alignment/>
      <protection/>
    </xf>
    <xf numFmtId="0" fontId="5" fillId="0" borderId="16" xfId="50" applyFont="1" applyBorder="1">
      <alignment/>
      <protection/>
    </xf>
    <xf numFmtId="0" fontId="5" fillId="0" borderId="0" xfId="106" applyFont="1" applyBorder="1">
      <alignment/>
      <protection/>
    </xf>
    <xf numFmtId="0" fontId="5" fillId="0" borderId="17" xfId="106" applyFont="1" applyBorder="1">
      <alignment/>
      <protection/>
    </xf>
    <xf numFmtId="0" fontId="5" fillId="0" borderId="17" xfId="106" applyFont="1" applyBorder="1" applyAlignment="1">
      <alignment horizontal="left"/>
      <protection/>
    </xf>
    <xf numFmtId="3" fontId="5" fillId="0" borderId="17" xfId="106" applyNumberFormat="1" applyFont="1" applyBorder="1">
      <alignment/>
      <protection/>
    </xf>
    <xf numFmtId="0" fontId="3" fillId="0" borderId="16" xfId="0" applyFont="1" applyBorder="1" applyAlignment="1">
      <alignment/>
    </xf>
    <xf numFmtId="0" fontId="3" fillId="33" borderId="0" xfId="0" applyFont="1" applyFill="1" applyBorder="1" applyAlignment="1">
      <alignment/>
    </xf>
    <xf numFmtId="0" fontId="5" fillId="0" borderId="0" xfId="106" applyFont="1" applyBorder="1" applyAlignment="1">
      <alignment horizontal="left"/>
      <protection/>
    </xf>
    <xf numFmtId="3" fontId="5" fillId="0" borderId="0" xfId="106" applyNumberFormat="1" applyFont="1" applyBorder="1">
      <alignment/>
      <protection/>
    </xf>
    <xf numFmtId="0" fontId="5" fillId="33" borderId="16" xfId="50" applyFont="1" applyFill="1" applyBorder="1">
      <alignment/>
      <protection/>
    </xf>
    <xf numFmtId="0" fontId="5" fillId="33" borderId="17" xfId="106" applyFont="1" applyFill="1" applyBorder="1" applyAlignment="1">
      <alignment horizontal="left"/>
      <protection/>
    </xf>
    <xf numFmtId="0" fontId="5" fillId="33" borderId="17" xfId="106" applyFont="1" applyFill="1" applyBorder="1">
      <alignment/>
      <protection/>
    </xf>
    <xf numFmtId="0" fontId="5" fillId="0" borderId="16" xfId="106" applyFont="1" applyBorder="1">
      <alignment/>
      <protection/>
    </xf>
    <xf numFmtId="0" fontId="5" fillId="0" borderId="18" xfId="106" applyFont="1" applyBorder="1">
      <alignment/>
      <protection/>
    </xf>
    <xf numFmtId="0" fontId="5" fillId="0" borderId="19" xfId="106" applyFont="1" applyBorder="1">
      <alignment/>
      <protection/>
    </xf>
    <xf numFmtId="0" fontId="5" fillId="0" borderId="20" xfId="106" applyFont="1" applyBorder="1" applyAlignment="1">
      <alignment horizontal="left"/>
      <protection/>
    </xf>
    <xf numFmtId="0" fontId="5" fillId="0" borderId="20" xfId="106" applyFont="1" applyBorder="1">
      <alignment/>
      <protection/>
    </xf>
    <xf numFmtId="0" fontId="3" fillId="33" borderId="0" xfId="82" applyFont="1" applyFill="1">
      <alignment/>
      <protection/>
    </xf>
    <xf numFmtId="0" fontId="1" fillId="0" borderId="0" xfId="82" applyFont="1" applyBorder="1">
      <alignment/>
      <protection/>
    </xf>
    <xf numFmtId="0" fontId="1" fillId="0" borderId="0" xfId="82" applyFont="1" applyBorder="1" applyAlignment="1">
      <alignment horizontal="center"/>
      <protection/>
    </xf>
    <xf numFmtId="49" fontId="1" fillId="0" borderId="0" xfId="82" applyNumberFormat="1" applyFont="1" applyBorder="1" applyAlignment="1">
      <alignment horizontal="center"/>
      <protection/>
    </xf>
    <xf numFmtId="0" fontId="3" fillId="0" borderId="17" xfId="82" applyFont="1" applyBorder="1">
      <alignment/>
      <protection/>
    </xf>
    <xf numFmtId="3" fontId="5" fillId="0" borderId="0" xfId="50" applyNumberFormat="1" applyFont="1" applyFill="1">
      <alignment/>
      <protection/>
    </xf>
    <xf numFmtId="3" fontId="5" fillId="33" borderId="0" xfId="50" applyNumberFormat="1" applyFont="1" applyFill="1">
      <alignment/>
      <protection/>
    </xf>
    <xf numFmtId="3" fontId="1" fillId="0" borderId="0" xfId="82" applyNumberFormat="1" applyFont="1" applyBorder="1">
      <alignment/>
      <protection/>
    </xf>
    <xf numFmtId="3" fontId="3" fillId="0" borderId="17" xfId="82" applyNumberFormat="1" applyFont="1" applyBorder="1">
      <alignment/>
      <protection/>
    </xf>
    <xf numFmtId="0" fontId="3" fillId="0" borderId="0" xfId="82" applyFont="1">
      <alignment/>
      <protection/>
    </xf>
    <xf numFmtId="49" fontId="3" fillId="0" borderId="0" xfId="82" applyNumberFormat="1" applyFont="1">
      <alignment/>
      <protection/>
    </xf>
    <xf numFmtId="0" fontId="5" fillId="33" borderId="0" xfId="50" applyFont="1" applyFill="1">
      <alignment/>
      <protection/>
    </xf>
    <xf numFmtId="0" fontId="5" fillId="33" borderId="0" xfId="50" applyFont="1" applyFill="1" applyAlignment="1">
      <alignment horizontal="left"/>
      <protection/>
    </xf>
    <xf numFmtId="49" fontId="5" fillId="33" borderId="0" xfId="50" applyNumberFormat="1" applyFont="1" applyFill="1">
      <alignment/>
      <protection/>
    </xf>
    <xf numFmtId="49" fontId="5" fillId="33" borderId="0" xfId="50" applyNumberFormat="1" applyFont="1" applyFill="1" applyAlignment="1">
      <alignment horizontal="left"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horizontal="left"/>
      <protection/>
    </xf>
    <xf numFmtId="3" fontId="5" fillId="0" borderId="0" xfId="50" applyNumberFormat="1" applyFont="1">
      <alignment/>
      <protection/>
    </xf>
    <xf numFmtId="0" fontId="5" fillId="35" borderId="0" xfId="50" applyFont="1" applyFill="1">
      <alignment/>
      <protection/>
    </xf>
    <xf numFmtId="0" fontId="5" fillId="35" borderId="0" xfId="50" applyFont="1" applyFill="1" applyAlignment="1">
      <alignment horizontal="left"/>
      <protection/>
    </xf>
    <xf numFmtId="3" fontId="5" fillId="35" borderId="0" xfId="50" applyNumberFormat="1" applyFont="1" applyFill="1">
      <alignment/>
      <protection/>
    </xf>
    <xf numFmtId="0" fontId="5" fillId="33" borderId="0" xfId="106" applyFont="1" applyFill="1" applyBorder="1" applyAlignment="1">
      <alignment horizontal="left"/>
      <protection/>
    </xf>
    <xf numFmtId="0" fontId="5" fillId="36" borderId="17" xfId="106" applyFont="1" applyFill="1" applyBorder="1">
      <alignment/>
      <protection/>
    </xf>
    <xf numFmtId="49" fontId="5" fillId="0" borderId="17" xfId="69" applyNumberFormat="1" applyFont="1" applyBorder="1" applyAlignment="1">
      <alignment horizontal="center"/>
      <protection/>
    </xf>
    <xf numFmtId="49" fontId="5" fillId="0" borderId="15" xfId="69" applyNumberFormat="1" applyFont="1" applyBorder="1" applyAlignment="1">
      <alignment horizontal="center"/>
      <protection/>
    </xf>
    <xf numFmtId="164" fontId="5" fillId="33" borderId="0" xfId="106" applyNumberFormat="1" applyFont="1" applyFill="1" applyBorder="1">
      <alignment/>
      <protection/>
    </xf>
    <xf numFmtId="164" fontId="5" fillId="0" borderId="21" xfId="106" applyNumberFormat="1" applyFont="1" applyBorder="1">
      <alignment/>
      <protection/>
    </xf>
    <xf numFmtId="164" fontId="5" fillId="0" borderId="0" xfId="106" applyNumberFormat="1" applyFont="1" applyBorder="1">
      <alignment/>
      <protection/>
    </xf>
    <xf numFmtId="164" fontId="3" fillId="0" borderId="17" xfId="82" applyNumberFormat="1" applyFont="1" applyBorder="1">
      <alignment/>
      <protection/>
    </xf>
    <xf numFmtId="0" fontId="5" fillId="36" borderId="17" xfId="106" applyFont="1" applyFill="1" applyBorder="1" applyAlignment="1">
      <alignment horizontal="left"/>
      <protection/>
    </xf>
    <xf numFmtId="0" fontId="3" fillId="0" borderId="0" xfId="107" applyFont="1" applyAlignment="1">
      <alignment horizontal="left"/>
      <protection/>
    </xf>
    <xf numFmtId="0" fontId="3" fillId="0" borderId="0" xfId="107" applyFont="1" applyAlignment="1">
      <alignment horizontal="center"/>
      <protection/>
    </xf>
    <xf numFmtId="0" fontId="3" fillId="0" borderId="0" xfId="107" applyFont="1">
      <alignment/>
      <protection/>
    </xf>
    <xf numFmtId="3" fontId="5" fillId="36" borderId="17" xfId="106" applyNumberFormat="1" applyFont="1" applyFill="1" applyBorder="1">
      <alignment/>
      <protection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5" fillId="36" borderId="0" xfId="50" applyFont="1" applyFill="1" applyBorder="1">
      <alignment/>
      <protection/>
    </xf>
    <xf numFmtId="0" fontId="5" fillId="36" borderId="0" xfId="106" applyFont="1" applyFill="1" applyBorder="1">
      <alignment/>
      <protection/>
    </xf>
    <xf numFmtId="0" fontId="4" fillId="36" borderId="0" xfId="0" applyFont="1" applyFill="1" applyAlignment="1">
      <alignment/>
    </xf>
    <xf numFmtId="3" fontId="5" fillId="36" borderId="0" xfId="50" applyNumberFormat="1" applyFont="1" applyFill="1" applyBorder="1">
      <alignment/>
      <protection/>
    </xf>
    <xf numFmtId="3" fontId="5" fillId="36" borderId="0" xfId="106" applyNumberFormat="1" applyFont="1" applyFill="1" applyBorder="1">
      <alignment/>
      <protection/>
    </xf>
    <xf numFmtId="3" fontId="3" fillId="36" borderId="17" xfId="82" applyNumberFormat="1" applyFont="1" applyFill="1" applyBorder="1">
      <alignment/>
      <protection/>
    </xf>
    <xf numFmtId="3" fontId="5" fillId="36" borderId="0" xfId="50" applyNumberFormat="1" applyFont="1" applyFill="1">
      <alignment/>
      <protection/>
    </xf>
    <xf numFmtId="0" fontId="27" fillId="0" borderId="0" xfId="0" applyFont="1" applyAlignment="1">
      <alignment/>
    </xf>
    <xf numFmtId="0" fontId="27" fillId="33" borderId="0" xfId="0" applyFont="1" applyFill="1" applyAlignment="1">
      <alignment/>
    </xf>
    <xf numFmtId="0" fontId="5" fillId="0" borderId="22" xfId="69" applyFont="1" applyBorder="1" applyAlignment="1">
      <alignment horizontal="center"/>
      <protection/>
    </xf>
    <xf numFmtId="0" fontId="3" fillId="0" borderId="0" xfId="82" applyFont="1" applyAlignment="1">
      <alignment vertical="center"/>
      <protection/>
    </xf>
    <xf numFmtId="0" fontId="3" fillId="36" borderId="0" xfId="82" applyFont="1" applyFill="1">
      <alignment/>
      <protection/>
    </xf>
    <xf numFmtId="164" fontId="5" fillId="36" borderId="17" xfId="106" applyNumberFormat="1" applyFont="1" applyFill="1" applyBorder="1">
      <alignment/>
      <protection/>
    </xf>
    <xf numFmtId="164" fontId="5" fillId="0" borderId="17" xfId="106" applyNumberFormat="1" applyFont="1" applyBorder="1">
      <alignment/>
      <protection/>
    </xf>
    <xf numFmtId="49" fontId="48" fillId="37" borderId="16" xfId="50" applyNumberFormat="1" applyFont="1" applyFill="1" applyBorder="1">
      <alignment/>
      <protection/>
    </xf>
    <xf numFmtId="49" fontId="48" fillId="37" borderId="0" xfId="50" applyNumberFormat="1" applyFont="1" applyFill="1" applyBorder="1">
      <alignment/>
      <protection/>
    </xf>
    <xf numFmtId="49" fontId="48" fillId="37" borderId="0" xfId="50" applyNumberFormat="1" applyFont="1" applyFill="1" applyBorder="1" applyAlignment="1">
      <alignment horizontal="left"/>
      <protection/>
    </xf>
    <xf numFmtId="0" fontId="48" fillId="37" borderId="0" xfId="50" applyFont="1" applyFill="1" applyBorder="1">
      <alignment/>
      <protection/>
    </xf>
    <xf numFmtId="3" fontId="48" fillId="37" borderId="0" xfId="50" applyNumberFormat="1" applyFont="1" applyFill="1" applyBorder="1">
      <alignment/>
      <protection/>
    </xf>
    <xf numFmtId="0" fontId="49" fillId="37" borderId="0" xfId="0" applyFont="1" applyFill="1" applyAlignment="1">
      <alignment/>
    </xf>
    <xf numFmtId="49" fontId="48" fillId="38" borderId="16" xfId="106" applyNumberFormat="1" applyFont="1" applyFill="1" applyBorder="1">
      <alignment/>
      <protection/>
    </xf>
    <xf numFmtId="49" fontId="48" fillId="38" borderId="0" xfId="106" applyNumberFormat="1" applyFont="1" applyFill="1" applyBorder="1">
      <alignment/>
      <protection/>
    </xf>
    <xf numFmtId="49" fontId="48" fillId="38" borderId="0" xfId="106" applyNumberFormat="1" applyFont="1" applyFill="1" applyBorder="1" applyAlignment="1">
      <alignment horizontal="left"/>
      <protection/>
    </xf>
    <xf numFmtId="0" fontId="48" fillId="38" borderId="0" xfId="106" applyFont="1" applyFill="1" applyBorder="1">
      <alignment/>
      <protection/>
    </xf>
    <xf numFmtId="164" fontId="48" fillId="38" borderId="0" xfId="106" applyNumberFormat="1" applyFont="1" applyFill="1" applyBorder="1">
      <alignment/>
      <protection/>
    </xf>
    <xf numFmtId="0" fontId="49" fillId="38" borderId="0" xfId="0" applyFont="1" applyFill="1" applyAlignment="1">
      <alignment/>
    </xf>
    <xf numFmtId="0" fontId="48" fillId="39" borderId="16" xfId="50" applyFont="1" applyFill="1" applyBorder="1">
      <alignment/>
      <protection/>
    </xf>
    <xf numFmtId="0" fontId="48" fillId="39" borderId="0" xfId="50" applyFont="1" applyFill="1" applyBorder="1">
      <alignment/>
      <protection/>
    </xf>
    <xf numFmtId="0" fontId="48" fillId="39" borderId="0" xfId="106" applyFont="1" applyFill="1" applyBorder="1">
      <alignment/>
      <protection/>
    </xf>
    <xf numFmtId="0" fontId="48" fillId="39" borderId="0" xfId="106" applyFont="1" applyFill="1" applyBorder="1" applyAlignment="1">
      <alignment horizontal="left"/>
      <protection/>
    </xf>
    <xf numFmtId="3" fontId="48" fillId="39" borderId="0" xfId="106" applyNumberFormat="1" applyFont="1" applyFill="1" applyBorder="1">
      <alignment/>
      <protection/>
    </xf>
    <xf numFmtId="164" fontId="48" fillId="39" borderId="0" xfId="106" applyNumberFormat="1" applyFont="1" applyFill="1" applyBorder="1">
      <alignment/>
      <protection/>
    </xf>
    <xf numFmtId="0" fontId="49" fillId="39" borderId="0" xfId="0" applyFont="1" applyFill="1" applyAlignment="1">
      <alignment/>
    </xf>
    <xf numFmtId="0" fontId="48" fillId="39" borderId="16" xfId="0" applyFont="1" applyFill="1" applyBorder="1" applyAlignment="1">
      <alignment/>
    </xf>
    <xf numFmtId="0" fontId="48" fillId="39" borderId="0" xfId="0" applyFont="1" applyFill="1" applyBorder="1" applyAlignment="1">
      <alignment/>
    </xf>
    <xf numFmtId="0" fontId="5" fillId="36" borderId="0" xfId="50" applyFont="1" applyFill="1">
      <alignment/>
      <protection/>
    </xf>
    <xf numFmtId="0" fontId="5" fillId="0" borderId="23" xfId="69" applyFont="1" applyBorder="1" applyAlignment="1">
      <alignment horizontal="center"/>
      <protection/>
    </xf>
    <xf numFmtId="0" fontId="5" fillId="0" borderId="24" xfId="69" applyFont="1" applyBorder="1" applyAlignment="1">
      <alignment horizontal="center"/>
      <protection/>
    </xf>
    <xf numFmtId="49" fontId="5" fillId="0" borderId="25" xfId="69" applyNumberFormat="1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164" fontId="5" fillId="0" borderId="20" xfId="106" applyNumberFormat="1" applyFont="1" applyBorder="1">
      <alignment/>
      <protection/>
    </xf>
    <xf numFmtId="0" fontId="5" fillId="36" borderId="16" xfId="106" applyFont="1" applyFill="1" applyBorder="1">
      <alignment/>
      <protection/>
    </xf>
    <xf numFmtId="3" fontId="48" fillId="37" borderId="26" xfId="50" applyNumberFormat="1" applyFont="1" applyFill="1" applyBorder="1">
      <alignment/>
      <protection/>
    </xf>
    <xf numFmtId="3" fontId="48" fillId="38" borderId="26" xfId="106" applyNumberFormat="1" applyFont="1" applyFill="1" applyBorder="1">
      <alignment/>
      <protection/>
    </xf>
    <xf numFmtId="3" fontId="5" fillId="33" borderId="26" xfId="106" applyNumberFormat="1" applyFont="1" applyFill="1" applyBorder="1">
      <alignment/>
      <protection/>
    </xf>
    <xf numFmtId="3" fontId="48" fillId="39" borderId="26" xfId="106" applyNumberFormat="1" applyFont="1" applyFill="1" applyBorder="1">
      <alignment/>
      <protection/>
    </xf>
    <xf numFmtId="3" fontId="5" fillId="0" borderId="26" xfId="106" applyNumberFormat="1" applyFont="1" applyBorder="1">
      <alignment/>
      <protection/>
    </xf>
    <xf numFmtId="3" fontId="5" fillId="0" borderId="27" xfId="106" applyNumberFormat="1" applyFont="1" applyBorder="1">
      <alignment/>
      <protection/>
    </xf>
    <xf numFmtId="164" fontId="5" fillId="36" borderId="21" xfId="106" applyNumberFormat="1" applyFont="1" applyFill="1" applyBorder="1">
      <alignment/>
      <protection/>
    </xf>
    <xf numFmtId="164" fontId="5" fillId="0" borderId="19" xfId="106" applyNumberFormat="1" applyFont="1" applyBorder="1">
      <alignment/>
      <protection/>
    </xf>
    <xf numFmtId="164" fontId="5" fillId="0" borderId="17" xfId="69" applyNumberFormat="1" applyFont="1" applyBorder="1" applyAlignment="1">
      <alignment horizontal="center"/>
      <protection/>
    </xf>
    <xf numFmtId="164" fontId="3" fillId="36" borderId="17" xfId="106" applyNumberFormat="1" applyFont="1" applyFill="1" applyBorder="1">
      <alignment/>
      <protection/>
    </xf>
    <xf numFmtId="0" fontId="3" fillId="36" borderId="16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5" fillId="0" borderId="22" xfId="70" applyFont="1" applyBorder="1">
      <alignment/>
      <protection/>
    </xf>
    <xf numFmtId="0" fontId="5" fillId="0" borderId="13" xfId="70" applyFont="1" applyBorder="1" applyAlignment="1">
      <alignment horizontal="center"/>
      <protection/>
    </xf>
    <xf numFmtId="3" fontId="5" fillId="0" borderId="17" xfId="108" applyNumberFormat="1" applyFont="1" applyBorder="1">
      <alignment/>
      <protection/>
    </xf>
    <xf numFmtId="3" fontId="5" fillId="0" borderId="20" xfId="108" applyNumberFormat="1" applyFont="1" applyBorder="1">
      <alignment/>
      <protection/>
    </xf>
    <xf numFmtId="49" fontId="5" fillId="0" borderId="15" xfId="70" applyNumberFormat="1" applyFont="1" applyBorder="1" applyAlignment="1">
      <alignment horizontal="center"/>
      <protection/>
    </xf>
    <xf numFmtId="3" fontId="48" fillId="37" borderId="0" xfId="51" applyNumberFormat="1" applyFont="1" applyFill="1" applyBorder="1">
      <alignment/>
      <protection/>
    </xf>
    <xf numFmtId="3" fontId="3" fillId="0" borderId="17" xfId="83" applyNumberFormat="1" applyFont="1" applyBorder="1">
      <alignment/>
      <protection/>
    </xf>
    <xf numFmtId="49" fontId="5" fillId="0" borderId="17" xfId="70" applyNumberFormat="1" applyFont="1" applyBorder="1" applyAlignment="1">
      <alignment horizontal="center"/>
      <protection/>
    </xf>
    <xf numFmtId="3" fontId="5" fillId="36" borderId="17" xfId="108" applyNumberFormat="1" applyFont="1" applyFill="1" applyBorder="1">
      <alignment/>
      <protection/>
    </xf>
    <xf numFmtId="3" fontId="7" fillId="0" borderId="0" xfId="50" applyNumberFormat="1" applyFont="1" applyFill="1">
      <alignment/>
      <protection/>
    </xf>
    <xf numFmtId="3" fontId="5" fillId="0" borderId="0" xfId="108" applyNumberFormat="1" applyFont="1" applyBorder="1">
      <alignment/>
      <protection/>
    </xf>
    <xf numFmtId="49" fontId="5" fillId="0" borderId="21" xfId="69" applyNumberFormat="1" applyFont="1" applyBorder="1" applyAlignment="1">
      <alignment horizontal="center"/>
      <protection/>
    </xf>
    <xf numFmtId="3" fontId="3" fillId="0" borderId="21" xfId="83" applyNumberFormat="1" applyFont="1" applyBorder="1">
      <alignment/>
      <protection/>
    </xf>
    <xf numFmtId="3" fontId="3" fillId="0" borderId="21" xfId="82" applyNumberFormat="1" applyFont="1" applyBorder="1">
      <alignment/>
      <protection/>
    </xf>
    <xf numFmtId="3" fontId="3" fillId="36" borderId="21" xfId="82" applyNumberFormat="1" applyFont="1" applyFill="1" applyBorder="1">
      <alignment/>
      <protection/>
    </xf>
    <xf numFmtId="49" fontId="3" fillId="36" borderId="0" xfId="82" applyNumberFormat="1" applyFont="1" applyFill="1">
      <alignment/>
      <protection/>
    </xf>
    <xf numFmtId="0" fontId="5" fillId="36" borderId="0" xfId="50" applyFont="1" applyFill="1" applyAlignment="1">
      <alignment horizontal="left"/>
      <protection/>
    </xf>
    <xf numFmtId="0" fontId="3" fillId="36" borderId="0" xfId="82" applyFont="1" applyFill="1" applyBorder="1">
      <alignment/>
      <protection/>
    </xf>
    <xf numFmtId="0" fontId="5" fillId="36" borderId="26" xfId="106" applyFont="1" applyFill="1" applyBorder="1" applyAlignment="1">
      <alignment horizontal="left"/>
      <protection/>
    </xf>
    <xf numFmtId="0" fontId="5" fillId="36" borderId="28" xfId="106" applyFont="1" applyFill="1" applyBorder="1" applyAlignment="1">
      <alignment horizontal="left"/>
      <protection/>
    </xf>
    <xf numFmtId="0" fontId="5" fillId="36" borderId="29" xfId="106" applyFont="1" applyFill="1" applyBorder="1">
      <alignment/>
      <protection/>
    </xf>
    <xf numFmtId="0" fontId="5" fillId="0" borderId="15" xfId="106" applyFont="1" applyBorder="1" applyAlignment="1">
      <alignment horizontal="left"/>
      <protection/>
    </xf>
    <xf numFmtId="0" fontId="5" fillId="0" borderId="15" xfId="106" applyFont="1" applyBorder="1">
      <alignment/>
      <protection/>
    </xf>
    <xf numFmtId="0" fontId="27" fillId="0" borderId="0" xfId="0" applyFont="1" applyFill="1" applyAlignment="1">
      <alignment/>
    </xf>
    <xf numFmtId="14" fontId="2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9" fillId="0" borderId="0" xfId="0" applyFont="1" applyFill="1" applyAlignment="1">
      <alignment/>
    </xf>
    <xf numFmtId="3" fontId="48" fillId="0" borderId="0" xfId="106" applyNumberFormat="1" applyFont="1" applyFill="1">
      <alignment/>
      <protection/>
    </xf>
    <xf numFmtId="0" fontId="48" fillId="0" borderId="0" xfId="106" applyFont="1" applyFill="1">
      <alignment/>
      <protection/>
    </xf>
    <xf numFmtId="3" fontId="5" fillId="0" borderId="0" xfId="106" applyNumberFormat="1" applyFont="1" applyFill="1">
      <alignment/>
      <protection/>
    </xf>
    <xf numFmtId="3" fontId="5" fillId="0" borderId="0" xfId="106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5" fillId="0" borderId="0" xfId="50" applyFont="1" applyFill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136" applyFont="1" applyFill="1">
      <alignment/>
      <protection/>
    </xf>
    <xf numFmtId="0" fontId="3" fillId="0" borderId="0" xfId="136" applyFont="1" applyFill="1">
      <alignment/>
      <protection/>
    </xf>
    <xf numFmtId="3" fontId="3" fillId="0" borderId="0" xfId="136" applyNumberFormat="1" applyFont="1" applyFill="1">
      <alignment/>
      <protection/>
    </xf>
    <xf numFmtId="0" fontId="3" fillId="0" borderId="0" xfId="82" applyFont="1" applyFill="1">
      <alignment/>
      <protection/>
    </xf>
    <xf numFmtId="0" fontId="1" fillId="0" borderId="0" xfId="82" applyFont="1" applyFill="1" applyBorder="1">
      <alignment/>
      <protection/>
    </xf>
    <xf numFmtId="3" fontId="1" fillId="0" borderId="0" xfId="82" applyNumberFormat="1" applyFont="1" applyFill="1" applyBorder="1">
      <alignment/>
      <protection/>
    </xf>
    <xf numFmtId="0" fontId="3" fillId="0" borderId="0" xfId="82" applyFont="1" applyFill="1" applyBorder="1">
      <alignment/>
      <protection/>
    </xf>
    <xf numFmtId="3" fontId="3" fillId="0" borderId="0" xfId="83" applyNumberFormat="1" applyFont="1" applyFill="1" applyBorder="1">
      <alignment/>
      <protection/>
    </xf>
    <xf numFmtId="3" fontId="3" fillId="0" borderId="0" xfId="82" applyNumberFormat="1" applyFont="1" applyFill="1" applyBorder="1">
      <alignment/>
      <protection/>
    </xf>
    <xf numFmtId="164" fontId="3" fillId="0" borderId="0" xfId="106" applyNumberFormat="1" applyFont="1" applyFill="1" applyBorder="1">
      <alignment/>
      <protection/>
    </xf>
    <xf numFmtId="164" fontId="3" fillId="0" borderId="0" xfId="82" applyNumberFormat="1" applyFont="1" applyFill="1" applyBorder="1">
      <alignment/>
      <protection/>
    </xf>
    <xf numFmtId="0" fontId="8" fillId="0" borderId="0" xfId="0" applyFont="1" applyFill="1" applyAlignment="1">
      <alignment/>
    </xf>
    <xf numFmtId="49" fontId="3" fillId="0" borderId="0" xfId="82" applyNumberFormat="1" applyFont="1" applyFill="1">
      <alignment/>
      <protection/>
    </xf>
    <xf numFmtId="0" fontId="3" fillId="0" borderId="0" xfId="0" applyFont="1" applyFill="1" applyAlignment="1">
      <alignment/>
    </xf>
    <xf numFmtId="3" fontId="9" fillId="0" borderId="0" xfId="136" applyNumberFormat="1" applyFont="1" applyFill="1">
      <alignment/>
      <protection/>
    </xf>
    <xf numFmtId="0" fontId="8" fillId="0" borderId="0" xfId="0" applyFont="1" applyFill="1" applyAlignment="1">
      <alignment/>
    </xf>
    <xf numFmtId="0" fontId="0" fillId="0" borderId="0" xfId="136" applyFill="1">
      <alignment/>
      <protection/>
    </xf>
    <xf numFmtId="49" fontId="48" fillId="0" borderId="16" xfId="106" applyNumberFormat="1" applyFont="1" applyFill="1" applyBorder="1">
      <alignment/>
      <protection/>
    </xf>
    <xf numFmtId="49" fontId="48" fillId="0" borderId="0" xfId="106" applyNumberFormat="1" applyFont="1" applyFill="1" applyBorder="1">
      <alignment/>
      <protection/>
    </xf>
    <xf numFmtId="49" fontId="48" fillId="0" borderId="0" xfId="106" applyNumberFormat="1" applyFont="1" applyFill="1" applyBorder="1" applyAlignment="1">
      <alignment horizontal="left"/>
      <protection/>
    </xf>
    <xf numFmtId="0" fontId="48" fillId="0" borderId="0" xfId="106" applyFont="1" applyFill="1" applyBorder="1">
      <alignment/>
      <protection/>
    </xf>
    <xf numFmtId="3" fontId="48" fillId="0" borderId="26" xfId="106" applyNumberFormat="1" applyFont="1" applyFill="1" applyBorder="1">
      <alignment/>
      <protection/>
    </xf>
    <xf numFmtId="164" fontId="48" fillId="0" borderId="0" xfId="106" applyNumberFormat="1" applyFont="1" applyFill="1" applyBorder="1">
      <alignment/>
      <protection/>
    </xf>
    <xf numFmtId="0" fontId="5" fillId="0" borderId="22" xfId="69" applyFont="1" applyFill="1" applyBorder="1">
      <alignment/>
      <protection/>
    </xf>
    <xf numFmtId="0" fontId="5" fillId="0" borderId="13" xfId="69" applyFont="1" applyFill="1" applyBorder="1" applyAlignment="1">
      <alignment horizontal="center"/>
      <protection/>
    </xf>
    <xf numFmtId="49" fontId="5" fillId="0" borderId="15" xfId="69" applyNumberFormat="1" applyFont="1" applyFill="1" applyBorder="1" applyAlignment="1">
      <alignment horizontal="center"/>
      <protection/>
    </xf>
    <xf numFmtId="3" fontId="5" fillId="0" borderId="26" xfId="106" applyNumberFormat="1" applyFont="1" applyFill="1" applyBorder="1">
      <alignment/>
      <protection/>
    </xf>
    <xf numFmtId="3" fontId="5" fillId="0" borderId="17" xfId="106" applyNumberFormat="1" applyFont="1" applyFill="1" applyBorder="1">
      <alignment/>
      <protection/>
    </xf>
    <xf numFmtId="3" fontId="5" fillId="0" borderId="27" xfId="106" applyNumberFormat="1" applyFont="1" applyFill="1" applyBorder="1">
      <alignment/>
      <protection/>
    </xf>
    <xf numFmtId="49" fontId="5" fillId="0" borderId="21" xfId="69" applyNumberFormat="1" applyFont="1" applyFill="1" applyBorder="1" applyAlignment="1">
      <alignment horizontal="center"/>
      <protection/>
    </xf>
    <xf numFmtId="3" fontId="3" fillId="0" borderId="21" xfId="83" applyNumberFormat="1" applyFont="1" applyFill="1" applyBorder="1">
      <alignment/>
      <protection/>
    </xf>
    <xf numFmtId="3" fontId="3" fillId="0" borderId="21" xfId="82" applyNumberFormat="1" applyFont="1" applyFill="1" applyBorder="1">
      <alignment/>
      <protection/>
    </xf>
    <xf numFmtId="3" fontId="5" fillId="0" borderId="0" xfId="50" applyNumberFormat="1" applyFont="1" applyFill="1" applyBorder="1">
      <alignment/>
      <protection/>
    </xf>
    <xf numFmtId="0" fontId="5" fillId="0" borderId="30" xfId="69" applyFont="1" applyBorder="1" applyAlignment="1">
      <alignment horizontal="center"/>
      <protection/>
    </xf>
    <xf numFmtId="0" fontId="5" fillId="0" borderId="31" xfId="69" applyFont="1" applyBorder="1" applyAlignment="1">
      <alignment horizontal="center"/>
      <protection/>
    </xf>
    <xf numFmtId="49" fontId="5" fillId="0" borderId="32" xfId="69" applyNumberFormat="1" applyFont="1" applyBorder="1" applyAlignment="1">
      <alignment horizontal="center"/>
      <protection/>
    </xf>
    <xf numFmtId="3" fontId="48" fillId="37" borderId="33" xfId="50" applyNumberFormat="1" applyFont="1" applyFill="1" applyBorder="1">
      <alignment/>
      <protection/>
    </xf>
    <xf numFmtId="164" fontId="48" fillId="38" borderId="33" xfId="106" applyNumberFormat="1" applyFont="1" applyFill="1" applyBorder="1">
      <alignment/>
      <protection/>
    </xf>
    <xf numFmtId="164" fontId="48" fillId="0" borderId="33" xfId="106" applyNumberFormat="1" applyFont="1" applyFill="1" applyBorder="1">
      <alignment/>
      <protection/>
    </xf>
    <xf numFmtId="164" fontId="5" fillId="33" borderId="33" xfId="106" applyNumberFormat="1" applyFont="1" applyFill="1" applyBorder="1">
      <alignment/>
      <protection/>
    </xf>
    <xf numFmtId="164" fontId="48" fillId="39" borderId="33" xfId="106" applyNumberFormat="1" applyFont="1" applyFill="1" applyBorder="1">
      <alignment/>
      <protection/>
    </xf>
    <xf numFmtId="164" fontId="5" fillId="36" borderId="34" xfId="106" applyNumberFormat="1" applyFont="1" applyFill="1" applyBorder="1">
      <alignment/>
      <protection/>
    </xf>
    <xf numFmtId="164" fontId="5" fillId="0" borderId="34" xfId="106" applyNumberFormat="1" applyFont="1" applyBorder="1">
      <alignment/>
      <protection/>
    </xf>
    <xf numFmtId="164" fontId="5" fillId="0" borderId="35" xfId="106" applyNumberFormat="1" applyFont="1" applyBorder="1">
      <alignment/>
      <protection/>
    </xf>
    <xf numFmtId="0" fontId="3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5" fillId="36" borderId="19" xfId="106" applyFont="1" applyFill="1" applyBorder="1">
      <alignment/>
      <protection/>
    </xf>
    <xf numFmtId="0" fontId="5" fillId="36" borderId="20" xfId="106" applyFont="1" applyFill="1" applyBorder="1">
      <alignment/>
      <protection/>
    </xf>
    <xf numFmtId="0" fontId="5" fillId="36" borderId="20" xfId="106" applyFont="1" applyFill="1" applyBorder="1" applyAlignment="1">
      <alignment horizontal="left"/>
      <protection/>
    </xf>
    <xf numFmtId="3" fontId="5" fillId="36" borderId="20" xfId="108" applyNumberFormat="1" applyFont="1" applyFill="1" applyBorder="1">
      <alignment/>
      <protection/>
    </xf>
    <xf numFmtId="3" fontId="5" fillId="36" borderId="20" xfId="106" applyNumberFormat="1" applyFont="1" applyFill="1" applyBorder="1">
      <alignment/>
      <protection/>
    </xf>
    <xf numFmtId="3" fontId="5" fillId="0" borderId="20" xfId="106" applyNumberFormat="1" applyFont="1" applyFill="1" applyBorder="1">
      <alignment/>
      <protection/>
    </xf>
    <xf numFmtId="164" fontId="5" fillId="36" borderId="36" xfId="106" applyNumberFormat="1" applyFont="1" applyFill="1" applyBorder="1">
      <alignment/>
      <protection/>
    </xf>
    <xf numFmtId="164" fontId="5" fillId="36" borderId="35" xfId="106" applyNumberFormat="1" applyFont="1" applyFill="1" applyBorder="1">
      <alignment/>
      <protection/>
    </xf>
    <xf numFmtId="3" fontId="3" fillId="0" borderId="0" xfId="0" applyNumberFormat="1" applyFont="1" applyFill="1" applyAlignment="1">
      <alignment/>
    </xf>
    <xf numFmtId="3" fontId="30" fillId="0" borderId="0" xfId="0" applyNumberFormat="1" applyFont="1" applyAlignment="1">
      <alignment/>
    </xf>
    <xf numFmtId="14" fontId="27" fillId="0" borderId="0" xfId="0" applyNumberFormat="1" applyFont="1" applyFill="1" applyAlignment="1">
      <alignment horizontal="center"/>
    </xf>
    <xf numFmtId="3" fontId="5" fillId="36" borderId="17" xfId="50" applyNumberFormat="1" applyFont="1" applyFill="1" applyBorder="1">
      <alignment/>
      <protection/>
    </xf>
    <xf numFmtId="0" fontId="27" fillId="0" borderId="0" xfId="0" applyFont="1" applyFill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5" fillId="36" borderId="0" xfId="106" applyFont="1" applyFill="1" applyBorder="1" applyAlignment="1">
      <alignment horizontal="left"/>
      <protection/>
    </xf>
    <xf numFmtId="3" fontId="5" fillId="36" borderId="26" xfId="106" applyNumberFormat="1" applyFont="1" applyFill="1" applyBorder="1">
      <alignment/>
      <protection/>
    </xf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13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10" xfId="51"/>
    <cellStyle name="Obično 2 11" xfId="52"/>
    <cellStyle name="Obično 2 2" xfId="53"/>
    <cellStyle name="Obično 2 2 2" xfId="54"/>
    <cellStyle name="Obično 2 3" xfId="55"/>
    <cellStyle name="Obično 2 3 2" xfId="56"/>
    <cellStyle name="Obično 2 4" xfId="57"/>
    <cellStyle name="Obično 2 4 2" xfId="58"/>
    <cellStyle name="Obično 2 5" xfId="59"/>
    <cellStyle name="Obično 2 5 2" xfId="60"/>
    <cellStyle name="Obično 2 6" xfId="61"/>
    <cellStyle name="Obično 2 6 2" xfId="62"/>
    <cellStyle name="Obično 2 7" xfId="63"/>
    <cellStyle name="Obično 2 7 2" xfId="64"/>
    <cellStyle name="Obično 2 8" xfId="65"/>
    <cellStyle name="Obično 2 8 2" xfId="66"/>
    <cellStyle name="Obično 2 9" xfId="67"/>
    <cellStyle name="Obično 2 9 2" xfId="68"/>
    <cellStyle name="Obično 3" xfId="69"/>
    <cellStyle name="Obično 3 2" xfId="70"/>
    <cellStyle name="Obično 3 2 2" xfId="71"/>
    <cellStyle name="Obično 3 3" xfId="72"/>
    <cellStyle name="Obično 3 3 2" xfId="73"/>
    <cellStyle name="Obično 3 4" xfId="74"/>
    <cellStyle name="Obično 3 4 2" xfId="75"/>
    <cellStyle name="Obično 3 5" xfId="76"/>
    <cellStyle name="Obično 3 5 2" xfId="77"/>
    <cellStyle name="Obično 3 6" xfId="78"/>
    <cellStyle name="Obično 3 6 2" xfId="79"/>
    <cellStyle name="Obično 3 7" xfId="80"/>
    <cellStyle name="Obično 3 8" xfId="81"/>
    <cellStyle name="Obično 4" xfId="82"/>
    <cellStyle name="Obično 4 10" xfId="83"/>
    <cellStyle name="Obično 4 11" xfId="84"/>
    <cellStyle name="Obično 4 2" xfId="85"/>
    <cellStyle name="Obično 4 2 2" xfId="86"/>
    <cellStyle name="Obično 4 3" xfId="87"/>
    <cellStyle name="Obično 4 3 2" xfId="88"/>
    <cellStyle name="Obično 4 4" xfId="89"/>
    <cellStyle name="Obično 4 4 2" xfId="90"/>
    <cellStyle name="Obično 4 4 3" xfId="91"/>
    <cellStyle name="Obično 4 4 4" xfId="92"/>
    <cellStyle name="Obično 4 5" xfId="93"/>
    <cellStyle name="Obično 4 6" xfId="94"/>
    <cellStyle name="Obično 4 6 2" xfId="95"/>
    <cellStyle name="Obično 4 6 2 2" xfId="96"/>
    <cellStyle name="Obično 4 6 2 3" xfId="97"/>
    <cellStyle name="Obično 4 6 2 4" xfId="98"/>
    <cellStyle name="Obično 4 6 3" xfId="99"/>
    <cellStyle name="Obično 4 7" xfId="100"/>
    <cellStyle name="Obično 4 8" xfId="101"/>
    <cellStyle name="Obično 4 8 2" xfId="102"/>
    <cellStyle name="Obično 4 8 3" xfId="103"/>
    <cellStyle name="Obično 4 8 4" xfId="104"/>
    <cellStyle name="Obično 4 9" xfId="105"/>
    <cellStyle name="Obično 5" xfId="106"/>
    <cellStyle name="Obično 5 2" xfId="107"/>
    <cellStyle name="Obično 5 2 2" xfId="108"/>
    <cellStyle name="Obično 5 2 2 2" xfId="109"/>
    <cellStyle name="Obično 5 2 2 3" xfId="110"/>
    <cellStyle name="Obično 5 2 3" xfId="111"/>
    <cellStyle name="Obično 5 2 3 2" xfId="112"/>
    <cellStyle name="Obično 5 2 4" xfId="113"/>
    <cellStyle name="Obično 5 2 5" xfId="114"/>
    <cellStyle name="Obično 5 3" xfId="115"/>
    <cellStyle name="Obično 5 3 2" xfId="116"/>
    <cellStyle name="Obično 5 3 3" xfId="117"/>
    <cellStyle name="Obično 5 3 4" xfId="118"/>
    <cellStyle name="Obično 5 4" xfId="119"/>
    <cellStyle name="Obično 5 4 2" xfId="120"/>
    <cellStyle name="Obično 5 4 2 2" xfId="121"/>
    <cellStyle name="Obično 5 4 3" xfId="122"/>
    <cellStyle name="Obično 5 4 4" xfId="123"/>
    <cellStyle name="Obično 5 5" xfId="124"/>
    <cellStyle name="Obično 5 5 2" xfId="125"/>
    <cellStyle name="Obično 5 5 3" xfId="126"/>
    <cellStyle name="Obično 5 6" xfId="127"/>
    <cellStyle name="Obično 5 6 2" xfId="128"/>
    <cellStyle name="Obično 5 6 3" xfId="129"/>
    <cellStyle name="Obično 5 6 4" xfId="130"/>
    <cellStyle name="Obično 5 7" xfId="131"/>
    <cellStyle name="Obično 5 8" xfId="132"/>
    <cellStyle name="Obično 6" xfId="133"/>
    <cellStyle name="Obično 6 2" xfId="134"/>
    <cellStyle name="Obično 7" xfId="135"/>
    <cellStyle name="Obično 7 2" xfId="136"/>
    <cellStyle name="Percent" xfId="137"/>
    <cellStyle name="Povezana ćelija" xfId="138"/>
    <cellStyle name="Provjera ćelije" xfId="139"/>
    <cellStyle name="Tekst objašnjenja" xfId="140"/>
    <cellStyle name="Tekst upozorenja" xfId="141"/>
    <cellStyle name="Ukupni zbroj" xfId="142"/>
    <cellStyle name="Unos" xfId="143"/>
    <cellStyle name="Currency" xfId="144"/>
    <cellStyle name="Currency [0]" xfId="145"/>
    <cellStyle name="Comma" xfId="146"/>
    <cellStyle name="Comma [0]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4"/>
  <sheetViews>
    <sheetView tabSelected="1" zoomScale="90" zoomScaleNormal="90" zoomScalePageLayoutView="0" workbookViewId="0" topLeftCell="A34">
      <selection activeCell="A8" sqref="A8:Q8"/>
    </sheetView>
  </sheetViews>
  <sheetFormatPr defaultColWidth="8.8515625" defaultRowHeight="12.75"/>
  <cols>
    <col min="1" max="1" width="4.28125" style="2" customWidth="1"/>
    <col min="2" max="2" width="3.57421875" style="4" customWidth="1"/>
    <col min="3" max="3" width="5.28125" style="4" customWidth="1"/>
    <col min="4" max="4" width="4.00390625" style="2" customWidth="1"/>
    <col min="5" max="5" width="6.140625" style="2" customWidth="1"/>
    <col min="6" max="6" width="4.140625" style="2" customWidth="1"/>
    <col min="7" max="7" width="5.421875" style="2" customWidth="1"/>
    <col min="8" max="8" width="41.00390625" style="2" customWidth="1"/>
    <col min="9" max="9" width="10.7109375" style="2" customWidth="1"/>
    <col min="10" max="10" width="10.140625" style="2" customWidth="1"/>
    <col min="11" max="11" width="11.00390625" style="152" customWidth="1"/>
    <col min="12" max="12" width="11.421875" style="2" customWidth="1"/>
    <col min="13" max="13" width="11.00390625" style="2" customWidth="1"/>
    <col min="14" max="14" width="12.28125" style="2" customWidth="1"/>
    <col min="15" max="15" width="6.00390625" style="2" customWidth="1"/>
    <col min="16" max="16" width="6.28125" style="2" customWidth="1"/>
    <col min="17" max="17" width="6.00390625" style="2" customWidth="1"/>
    <col min="18" max="18" width="6.00390625" style="152" customWidth="1"/>
    <col min="19" max="19" width="9.140625" style="152" customWidth="1"/>
    <col min="20" max="35" width="8.8515625" style="152" customWidth="1"/>
    <col min="36" max="16384" width="8.8515625" style="2" customWidth="1"/>
  </cols>
  <sheetData>
    <row r="1" spans="1:35" s="1" customFormat="1" ht="18.75">
      <c r="A1" s="79" t="s">
        <v>28</v>
      </c>
      <c r="B1" s="80"/>
      <c r="C1" s="149"/>
      <c r="D1" s="79"/>
      <c r="E1" s="79"/>
      <c r="F1" s="79"/>
      <c r="G1" s="79"/>
      <c r="H1" s="79"/>
      <c r="I1" s="79"/>
      <c r="J1" s="79"/>
      <c r="K1" s="149"/>
      <c r="L1" s="79"/>
      <c r="M1" s="79"/>
      <c r="N1" s="79"/>
      <c r="O1" s="79"/>
      <c r="P1" s="79"/>
      <c r="Q1" s="79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s="1" customFormat="1" ht="18.75">
      <c r="A2" s="79" t="s">
        <v>70</v>
      </c>
      <c r="B2" s="80"/>
      <c r="C2" s="149"/>
      <c r="D2" s="79"/>
      <c r="E2" s="79"/>
      <c r="F2" s="79"/>
      <c r="G2" s="79"/>
      <c r="H2" s="79"/>
      <c r="I2" s="79"/>
      <c r="J2" s="79"/>
      <c r="K2" s="149"/>
      <c r="L2" s="79"/>
      <c r="M2" s="79"/>
      <c r="N2" s="79"/>
      <c r="O2" s="79"/>
      <c r="P2" s="79"/>
      <c r="Q2" s="79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s="1" customFormat="1" ht="18.75">
      <c r="A3" s="79" t="s">
        <v>5</v>
      </c>
      <c r="B3" s="80"/>
      <c r="C3" s="149"/>
      <c r="D3" s="79"/>
      <c r="E3" s="79"/>
      <c r="F3" s="79"/>
      <c r="G3" s="79"/>
      <c r="H3" s="79"/>
      <c r="I3" s="79"/>
      <c r="J3" s="79"/>
      <c r="K3" s="149"/>
      <c r="L3" s="79"/>
      <c r="M3" s="79"/>
      <c r="N3" s="79"/>
      <c r="O3" s="79"/>
      <c r="P3" s="79"/>
      <c r="Q3" s="79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</row>
    <row r="4" spans="1:35" s="1" customFormat="1" ht="18.75">
      <c r="A4" s="79"/>
      <c r="B4" s="80"/>
      <c r="C4" s="149"/>
      <c r="D4" s="79"/>
      <c r="E4" s="79"/>
      <c r="F4" s="79"/>
      <c r="G4" s="79"/>
      <c r="H4" s="79"/>
      <c r="I4" s="79"/>
      <c r="J4" s="79"/>
      <c r="K4" s="149"/>
      <c r="L4" s="79"/>
      <c r="M4" s="79"/>
      <c r="N4" s="79"/>
      <c r="O4" s="79"/>
      <c r="P4" s="79"/>
      <c r="Q4" s="79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5" s="1" customFormat="1" ht="18.75">
      <c r="A5" s="79"/>
      <c r="B5" s="80"/>
      <c r="C5" s="149"/>
      <c r="D5" s="79"/>
      <c r="E5" s="79"/>
      <c r="F5" s="79"/>
      <c r="G5" s="79"/>
      <c r="H5" s="79"/>
      <c r="I5" s="79"/>
      <c r="J5" s="79"/>
      <c r="K5" s="149"/>
      <c r="L5" s="79"/>
      <c r="M5" s="79"/>
      <c r="N5" s="79"/>
      <c r="O5" s="79"/>
      <c r="P5" s="79"/>
      <c r="Q5" s="79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</row>
    <row r="6" spans="1:35" s="1" customFormat="1" ht="18.75">
      <c r="A6" s="79"/>
      <c r="B6" s="80"/>
      <c r="C6" s="149"/>
      <c r="D6" s="79"/>
      <c r="E6" s="79"/>
      <c r="F6" s="79"/>
      <c r="G6" s="79"/>
      <c r="H6" s="79"/>
      <c r="I6" s="79"/>
      <c r="J6" s="79"/>
      <c r="K6" s="149"/>
      <c r="L6" s="79"/>
      <c r="M6" s="219"/>
      <c r="N6" s="219"/>
      <c r="O6" s="79"/>
      <c r="P6" s="79"/>
      <c r="Q6" s="79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</row>
    <row r="7" spans="1:35" s="1" customFormat="1" ht="18.75">
      <c r="A7" s="222" t="s">
        <v>98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</row>
    <row r="8" spans="1:17" ht="18.75">
      <c r="A8" s="222" t="s">
        <v>91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</row>
    <row r="9" spans="1:35" s="5" customFormat="1" ht="18.75">
      <c r="A9" s="223" t="s">
        <v>69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</row>
    <row r="10" spans="1:35" s="5" customFormat="1" ht="18.75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</row>
    <row r="11" spans="1:35" s="5" customFormat="1" ht="19.5" thickBot="1">
      <c r="A11" s="149"/>
      <c r="B11" s="149"/>
      <c r="C11" s="149"/>
      <c r="D11" s="149"/>
      <c r="E11" s="149"/>
      <c r="F11" s="149"/>
      <c r="G11" s="149"/>
      <c r="H11" s="150"/>
      <c r="I11" s="149"/>
      <c r="J11" s="149"/>
      <c r="K11" s="149"/>
      <c r="L11" s="149"/>
      <c r="M11" s="218"/>
      <c r="N11" s="218"/>
      <c r="O11" s="149"/>
      <c r="P11" s="149"/>
      <c r="Q11" s="149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</row>
    <row r="12" spans="1:35" s="4" customFormat="1" ht="15.75">
      <c r="A12" s="6"/>
      <c r="B12" s="7" t="s">
        <v>23</v>
      </c>
      <c r="C12" s="7"/>
      <c r="D12" s="8"/>
      <c r="E12" s="8"/>
      <c r="F12" s="8"/>
      <c r="G12" s="8"/>
      <c r="H12" s="8" t="s">
        <v>41</v>
      </c>
      <c r="I12" s="126"/>
      <c r="J12" s="81"/>
      <c r="K12" s="187"/>
      <c r="L12" s="108"/>
      <c r="M12" s="81"/>
      <c r="N12" s="81"/>
      <c r="O12" s="81" t="s">
        <v>50</v>
      </c>
      <c r="P12" s="81" t="s">
        <v>50</v>
      </c>
      <c r="Q12" s="197" t="s">
        <v>50</v>
      </c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</row>
    <row r="13" spans="1:35" s="4" customFormat="1" ht="15.75">
      <c r="A13" s="9" t="s">
        <v>35</v>
      </c>
      <c r="B13" s="10" t="s">
        <v>26</v>
      </c>
      <c r="C13" s="10"/>
      <c r="D13" s="11" t="s">
        <v>36</v>
      </c>
      <c r="E13" s="11"/>
      <c r="F13" s="11"/>
      <c r="G13" s="11"/>
      <c r="H13" s="11"/>
      <c r="I13" s="127" t="s">
        <v>54</v>
      </c>
      <c r="J13" s="12" t="s">
        <v>24</v>
      </c>
      <c r="K13" s="188" t="s">
        <v>72</v>
      </c>
      <c r="L13" s="12" t="s">
        <v>24</v>
      </c>
      <c r="M13" s="12" t="s">
        <v>24</v>
      </c>
      <c r="N13" s="12" t="s">
        <v>24</v>
      </c>
      <c r="O13" s="109" t="s">
        <v>57</v>
      </c>
      <c r="P13" s="109" t="s">
        <v>63</v>
      </c>
      <c r="Q13" s="198" t="s">
        <v>74</v>
      </c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</row>
    <row r="14" spans="1:35" s="4" customFormat="1" ht="15.75">
      <c r="A14" s="13" t="s">
        <v>26</v>
      </c>
      <c r="B14" s="14" t="s">
        <v>19</v>
      </c>
      <c r="C14" s="14" t="s">
        <v>27</v>
      </c>
      <c r="D14" s="15" t="s">
        <v>37</v>
      </c>
      <c r="E14" s="15" t="s">
        <v>25</v>
      </c>
      <c r="F14" s="15" t="s">
        <v>38</v>
      </c>
      <c r="G14" s="15" t="s">
        <v>0</v>
      </c>
      <c r="H14" s="15"/>
      <c r="I14" s="130" t="s">
        <v>51</v>
      </c>
      <c r="J14" s="110" t="s">
        <v>52</v>
      </c>
      <c r="K14" s="189" t="s">
        <v>52</v>
      </c>
      <c r="L14" s="12">
        <v>2013</v>
      </c>
      <c r="M14" s="12">
        <v>2014</v>
      </c>
      <c r="N14" s="60" t="s">
        <v>73</v>
      </c>
      <c r="O14" s="110" t="s">
        <v>52</v>
      </c>
      <c r="P14" s="110" t="s">
        <v>58</v>
      </c>
      <c r="Q14" s="199" t="s">
        <v>62</v>
      </c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</row>
    <row r="15" spans="1:35" s="91" customFormat="1" ht="15.75">
      <c r="A15" s="86" t="s">
        <v>21</v>
      </c>
      <c r="B15" s="87" t="s">
        <v>44</v>
      </c>
      <c r="C15" s="87"/>
      <c r="D15" s="87"/>
      <c r="E15" s="87"/>
      <c r="F15" s="87"/>
      <c r="G15" s="88"/>
      <c r="H15" s="89" t="s">
        <v>20</v>
      </c>
      <c r="I15" s="131"/>
      <c r="J15" s="114"/>
      <c r="K15" s="114"/>
      <c r="L15" s="114"/>
      <c r="M15" s="114"/>
      <c r="N15" s="114"/>
      <c r="O15" s="90"/>
      <c r="P15" s="90"/>
      <c r="Q15" s="200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</row>
    <row r="16" spans="1:35" s="97" customFormat="1" ht="15.75">
      <c r="A16" s="92"/>
      <c r="B16" s="93" t="s">
        <v>45</v>
      </c>
      <c r="C16" s="93"/>
      <c r="D16" s="93"/>
      <c r="E16" s="93"/>
      <c r="F16" s="93"/>
      <c r="G16" s="94"/>
      <c r="H16" s="95" t="s">
        <v>43</v>
      </c>
      <c r="I16" s="115">
        <f aca="true" t="shared" si="0" ref="I16:N16">I18</f>
        <v>3345061</v>
      </c>
      <c r="J16" s="115">
        <f t="shared" si="0"/>
        <v>8850000</v>
      </c>
      <c r="K16" s="115">
        <f t="shared" si="0"/>
        <v>13350000</v>
      </c>
      <c r="L16" s="115">
        <f t="shared" si="0"/>
        <v>7820000</v>
      </c>
      <c r="M16" s="115">
        <f t="shared" si="0"/>
        <v>5800000</v>
      </c>
      <c r="N16" s="115">
        <f t="shared" si="0"/>
        <v>6000000</v>
      </c>
      <c r="O16" s="96">
        <f>L16/K16*100</f>
        <v>58.57677902621723</v>
      </c>
      <c r="P16" s="96">
        <f>M16/L16*100</f>
        <v>74.16879795396419</v>
      </c>
      <c r="Q16" s="201">
        <f>N16/M16*100</f>
        <v>103.44827586206897</v>
      </c>
      <c r="R16" s="154"/>
      <c r="S16" s="154"/>
      <c r="T16" s="154"/>
      <c r="U16" s="154"/>
      <c r="V16" s="154"/>
      <c r="W16" s="155"/>
      <c r="X16" s="155"/>
      <c r="Y16" s="155"/>
      <c r="Z16" s="155"/>
      <c r="AA16" s="155"/>
      <c r="AB16" s="155"/>
      <c r="AC16" s="155"/>
      <c r="AD16" s="153"/>
      <c r="AE16" s="153"/>
      <c r="AF16" s="153"/>
      <c r="AG16" s="153"/>
      <c r="AH16" s="153"/>
      <c r="AI16" s="153"/>
    </row>
    <row r="17" spans="1:29" s="153" customFormat="1" ht="15.75">
      <c r="A17" s="181"/>
      <c r="B17" s="182"/>
      <c r="C17" s="182"/>
      <c r="D17" s="182"/>
      <c r="E17" s="182"/>
      <c r="F17" s="182"/>
      <c r="G17" s="183"/>
      <c r="H17" s="184"/>
      <c r="I17" s="185"/>
      <c r="J17" s="185"/>
      <c r="K17" s="185"/>
      <c r="L17" s="185"/>
      <c r="M17" s="185"/>
      <c r="N17" s="185"/>
      <c r="O17" s="186"/>
      <c r="P17" s="186"/>
      <c r="Q17" s="202"/>
      <c r="R17" s="154"/>
      <c r="S17" s="154"/>
      <c r="T17" s="154"/>
      <c r="U17" s="154"/>
      <c r="V17" s="154"/>
      <c r="W17" s="155"/>
      <c r="X17" s="155"/>
      <c r="Y17" s="155"/>
      <c r="Z17" s="155"/>
      <c r="AA17" s="155"/>
      <c r="AB17" s="155"/>
      <c r="AC17" s="155"/>
    </row>
    <row r="18" spans="1:35" s="4" customFormat="1" ht="15.75">
      <c r="A18" s="17"/>
      <c r="B18" s="18"/>
      <c r="C18" s="224">
        <v>2401</v>
      </c>
      <c r="D18" s="224"/>
      <c r="E18" s="18"/>
      <c r="F18" s="18"/>
      <c r="G18" s="57"/>
      <c r="H18" s="18" t="s">
        <v>43</v>
      </c>
      <c r="I18" s="116">
        <f>I19++I28+I22</f>
        <v>3345061</v>
      </c>
      <c r="J18" s="116">
        <f>J19++J28+J22</f>
        <v>8850000</v>
      </c>
      <c r="K18" s="190">
        <f>K19++K28+K22+K34+K41+K43</f>
        <v>13350000</v>
      </c>
      <c r="L18" s="225">
        <f>L19++L28+L22+L34+L41+L43</f>
        <v>7820000</v>
      </c>
      <c r="M18" s="116">
        <f>M19++M28+M22+M34</f>
        <v>5800000</v>
      </c>
      <c r="N18" s="116">
        <f>N19++N28+N22+N34</f>
        <v>6000000</v>
      </c>
      <c r="O18" s="61"/>
      <c r="P18" s="61"/>
      <c r="Q18" s="203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2"/>
      <c r="AE18" s="152"/>
      <c r="AF18" s="152"/>
      <c r="AG18" s="152"/>
      <c r="AH18" s="152"/>
      <c r="AI18" s="152"/>
    </row>
    <row r="19" spans="1:35" s="104" customFormat="1" ht="15.75">
      <c r="A19" s="105"/>
      <c r="B19" s="106"/>
      <c r="C19" s="106"/>
      <c r="D19" s="100" t="s">
        <v>46</v>
      </c>
      <c r="E19" s="100"/>
      <c r="F19" s="100"/>
      <c r="G19" s="101"/>
      <c r="H19" s="100" t="s">
        <v>22</v>
      </c>
      <c r="I19" s="102">
        <f aca="true" t="shared" si="1" ref="I19:N19">I20+I21</f>
        <v>1944736</v>
      </c>
      <c r="J19" s="102">
        <f t="shared" si="1"/>
        <v>2700000</v>
      </c>
      <c r="K19" s="102">
        <f t="shared" si="1"/>
        <v>3000000</v>
      </c>
      <c r="L19" s="102">
        <f t="shared" si="1"/>
        <v>1000000</v>
      </c>
      <c r="M19" s="102">
        <f t="shared" si="1"/>
        <v>1700000</v>
      </c>
      <c r="N19" s="102">
        <f t="shared" si="1"/>
        <v>1800000</v>
      </c>
      <c r="O19" s="103">
        <f>L19/K19*100</f>
        <v>33.33333333333333</v>
      </c>
      <c r="P19" s="103">
        <f>M19/L19*100</f>
        <v>170</v>
      </c>
      <c r="Q19" s="204">
        <f>N19/M19*100</f>
        <v>105.88235294117648</v>
      </c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3"/>
      <c r="AE19" s="153"/>
      <c r="AF19" s="153"/>
      <c r="AG19" s="153"/>
      <c r="AH19" s="153"/>
      <c r="AI19" s="153"/>
    </row>
    <row r="20" spans="1:35" s="74" customFormat="1" ht="15.75">
      <c r="A20" s="124"/>
      <c r="B20" s="125"/>
      <c r="C20" s="125"/>
      <c r="D20" s="73"/>
      <c r="E20" s="58">
        <v>4213</v>
      </c>
      <c r="F20" s="58"/>
      <c r="G20" s="65">
        <v>55</v>
      </c>
      <c r="H20" s="58" t="s">
        <v>42</v>
      </c>
      <c r="I20" s="69">
        <v>1099119</v>
      </c>
      <c r="J20" s="69">
        <v>2200000</v>
      </c>
      <c r="K20" s="191">
        <v>2500000</v>
      </c>
      <c r="L20" s="69">
        <v>700000</v>
      </c>
      <c r="M20" s="69">
        <v>1400000</v>
      </c>
      <c r="N20" s="69">
        <v>1500000</v>
      </c>
      <c r="O20" s="84"/>
      <c r="P20" s="84"/>
      <c r="Q20" s="205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2"/>
      <c r="AE20" s="152"/>
      <c r="AF20" s="152"/>
      <c r="AG20" s="152"/>
      <c r="AH20" s="152"/>
      <c r="AI20" s="152"/>
    </row>
    <row r="21" spans="1:29" ht="15.75">
      <c r="A21" s="24"/>
      <c r="B21" s="25"/>
      <c r="C21" s="25"/>
      <c r="D21" s="20"/>
      <c r="E21" s="148">
        <v>3632</v>
      </c>
      <c r="F21" s="148"/>
      <c r="G21" s="147" t="s">
        <v>18</v>
      </c>
      <c r="H21" s="21" t="s">
        <v>59</v>
      </c>
      <c r="I21" s="128">
        <v>845617</v>
      </c>
      <c r="J21" s="118">
        <v>500000</v>
      </c>
      <c r="K21" s="190">
        <v>500000</v>
      </c>
      <c r="L21" s="118">
        <v>300000</v>
      </c>
      <c r="M21" s="118">
        <v>300000</v>
      </c>
      <c r="N21" s="118">
        <v>300000</v>
      </c>
      <c r="O21" s="85"/>
      <c r="P21" s="85"/>
      <c r="Q21" s="20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</row>
    <row r="22" spans="1:35" s="104" customFormat="1" ht="15.75">
      <c r="A22" s="98"/>
      <c r="B22" s="99"/>
      <c r="C22" s="99"/>
      <c r="D22" s="100" t="s">
        <v>47</v>
      </c>
      <c r="E22" s="100"/>
      <c r="F22" s="100"/>
      <c r="G22" s="101"/>
      <c r="H22" s="100" t="s">
        <v>48</v>
      </c>
      <c r="I22" s="117">
        <f aca="true" t="shared" si="2" ref="I22:N22">I23+I24+I25+I26+I27</f>
        <v>817767</v>
      </c>
      <c r="J22" s="117">
        <f t="shared" si="2"/>
        <v>1700000</v>
      </c>
      <c r="K22" s="117">
        <f t="shared" si="2"/>
        <v>1900000</v>
      </c>
      <c r="L22" s="117">
        <f t="shared" si="2"/>
        <v>1670000</v>
      </c>
      <c r="M22" s="117">
        <f t="shared" si="2"/>
        <v>2900000</v>
      </c>
      <c r="N22" s="117">
        <f t="shared" si="2"/>
        <v>1800000</v>
      </c>
      <c r="O22" s="103">
        <f>L22/K22*100</f>
        <v>87.89473684210526</v>
      </c>
      <c r="P22" s="103">
        <f>M22/L22*100</f>
        <v>173.65269461077844</v>
      </c>
      <c r="Q22" s="204">
        <f>N22/M22*100</f>
        <v>62.06896551724138</v>
      </c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3"/>
      <c r="AE22" s="153"/>
      <c r="AF22" s="153"/>
      <c r="AG22" s="153"/>
      <c r="AH22" s="153"/>
      <c r="AI22" s="153"/>
    </row>
    <row r="23" spans="1:35" s="4" customFormat="1" ht="16.5" customHeight="1">
      <c r="A23" s="28"/>
      <c r="B23" s="16"/>
      <c r="C23" s="16"/>
      <c r="D23" s="18"/>
      <c r="E23" s="29">
        <v>4213</v>
      </c>
      <c r="F23" s="30"/>
      <c r="G23" s="29" t="s">
        <v>2</v>
      </c>
      <c r="H23" s="30" t="s">
        <v>8</v>
      </c>
      <c r="I23" s="128">
        <v>137965</v>
      </c>
      <c r="J23" s="23">
        <v>300000</v>
      </c>
      <c r="K23" s="191">
        <v>300000</v>
      </c>
      <c r="L23" s="23">
        <v>500000</v>
      </c>
      <c r="M23" s="23">
        <v>300000</v>
      </c>
      <c r="N23" s="23">
        <v>300000</v>
      </c>
      <c r="O23" s="62"/>
      <c r="P23" s="62"/>
      <c r="Q23" s="20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2"/>
      <c r="AE23" s="152"/>
      <c r="AF23" s="152"/>
      <c r="AG23" s="152"/>
      <c r="AH23" s="152"/>
      <c r="AI23" s="152"/>
    </row>
    <row r="24" spans="1:35" s="4" customFormat="1" ht="15.75">
      <c r="A24" s="17"/>
      <c r="B24" s="18"/>
      <c r="C24" s="18"/>
      <c r="D24" s="18"/>
      <c r="E24" s="29">
        <v>4213</v>
      </c>
      <c r="F24" s="30"/>
      <c r="G24" s="29" t="s">
        <v>6</v>
      </c>
      <c r="H24" s="30" t="s">
        <v>7</v>
      </c>
      <c r="I24" s="128">
        <v>543350</v>
      </c>
      <c r="J24" s="23"/>
      <c r="K24" s="191"/>
      <c r="L24" s="69"/>
      <c r="M24" s="69"/>
      <c r="N24" s="69"/>
      <c r="O24" s="62"/>
      <c r="P24" s="62"/>
      <c r="Q24" s="20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2"/>
      <c r="AE24" s="152"/>
      <c r="AF24" s="152"/>
      <c r="AG24" s="152"/>
      <c r="AH24" s="152"/>
      <c r="AI24" s="152"/>
    </row>
    <row r="25" spans="1:35" s="4" customFormat="1" ht="15.75">
      <c r="A25" s="17"/>
      <c r="B25" s="18"/>
      <c r="C25" s="18"/>
      <c r="D25" s="18"/>
      <c r="E25" s="29">
        <v>4213</v>
      </c>
      <c r="F25" s="30"/>
      <c r="G25" s="29" t="s">
        <v>1</v>
      </c>
      <c r="H25" s="30" t="s">
        <v>39</v>
      </c>
      <c r="I25" s="128">
        <v>7154</v>
      </c>
      <c r="J25" s="23">
        <v>800000</v>
      </c>
      <c r="K25" s="191">
        <v>1000000</v>
      </c>
      <c r="L25" s="23">
        <v>70000</v>
      </c>
      <c r="M25" s="23">
        <v>500000</v>
      </c>
      <c r="N25" s="23">
        <v>400000</v>
      </c>
      <c r="O25" s="62"/>
      <c r="P25" s="62"/>
      <c r="Q25" s="20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2"/>
      <c r="AE25" s="152"/>
      <c r="AF25" s="152"/>
      <c r="AG25" s="152"/>
      <c r="AH25" s="152"/>
      <c r="AI25" s="152"/>
    </row>
    <row r="26" spans="1:35" s="4" customFormat="1" ht="15.75">
      <c r="A26" s="17"/>
      <c r="B26" s="18"/>
      <c r="C26" s="18"/>
      <c r="D26" s="18"/>
      <c r="E26" s="29">
        <v>4213</v>
      </c>
      <c r="F26" s="30"/>
      <c r="G26" s="29" t="s">
        <v>10</v>
      </c>
      <c r="H26" s="30" t="s">
        <v>40</v>
      </c>
      <c r="I26" s="128">
        <v>58880</v>
      </c>
      <c r="J26" s="23">
        <v>100000</v>
      </c>
      <c r="K26" s="191">
        <v>100000</v>
      </c>
      <c r="L26" s="23">
        <v>100000</v>
      </c>
      <c r="M26" s="23">
        <v>100000</v>
      </c>
      <c r="N26" s="23">
        <v>100000</v>
      </c>
      <c r="O26" s="62"/>
      <c r="P26" s="62"/>
      <c r="Q26" s="20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2"/>
      <c r="AE26" s="152"/>
      <c r="AF26" s="152"/>
      <c r="AG26" s="152"/>
      <c r="AH26" s="152"/>
      <c r="AI26" s="152"/>
    </row>
    <row r="27" spans="1:35" s="4" customFormat="1" ht="15.75">
      <c r="A27" s="17"/>
      <c r="B27" s="18"/>
      <c r="C27" s="18"/>
      <c r="D27" s="18"/>
      <c r="E27" s="29">
        <v>4213</v>
      </c>
      <c r="F27" s="30"/>
      <c r="G27" s="29" t="s">
        <v>13</v>
      </c>
      <c r="H27" s="30" t="s">
        <v>11</v>
      </c>
      <c r="I27" s="128">
        <v>70418</v>
      </c>
      <c r="J27" s="23">
        <v>500000</v>
      </c>
      <c r="K27" s="191">
        <v>500000</v>
      </c>
      <c r="L27" s="23">
        <v>1000000</v>
      </c>
      <c r="M27" s="69">
        <v>2000000</v>
      </c>
      <c r="N27" s="69">
        <v>1000000</v>
      </c>
      <c r="O27" s="62"/>
      <c r="P27" s="62"/>
      <c r="Q27" s="20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2"/>
      <c r="AE27" s="152"/>
      <c r="AF27" s="152"/>
      <c r="AG27" s="152"/>
      <c r="AH27" s="152"/>
      <c r="AI27" s="152"/>
    </row>
    <row r="28" spans="1:35" s="104" customFormat="1" ht="15.75">
      <c r="A28" s="98"/>
      <c r="B28" s="99"/>
      <c r="C28" s="99"/>
      <c r="D28" s="100" t="s">
        <v>49</v>
      </c>
      <c r="E28" s="100"/>
      <c r="F28" s="100"/>
      <c r="G28" s="101"/>
      <c r="H28" s="100" t="s">
        <v>32</v>
      </c>
      <c r="I28" s="102">
        <f aca="true" t="shared" si="3" ref="I28:N28">I29+I30+I31+I32+I33</f>
        <v>582558</v>
      </c>
      <c r="J28" s="102">
        <f t="shared" si="3"/>
        <v>4450000</v>
      </c>
      <c r="K28" s="102">
        <f t="shared" si="3"/>
        <v>4450000</v>
      </c>
      <c r="L28" s="102">
        <f t="shared" si="3"/>
        <v>950000</v>
      </c>
      <c r="M28" s="102">
        <f t="shared" si="3"/>
        <v>800000</v>
      </c>
      <c r="N28" s="102">
        <f t="shared" si="3"/>
        <v>2100000</v>
      </c>
      <c r="O28" s="103">
        <f>L28/K28*100</f>
        <v>21.34831460674157</v>
      </c>
      <c r="P28" s="103">
        <f>M28/L28*100</f>
        <v>84.21052631578947</v>
      </c>
      <c r="Q28" s="204">
        <f>N28/M28*100</f>
        <v>262.5</v>
      </c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3"/>
      <c r="AE28" s="153"/>
      <c r="AF28" s="153"/>
      <c r="AG28" s="153"/>
      <c r="AH28" s="153"/>
      <c r="AI28" s="153"/>
    </row>
    <row r="29" spans="1:29" ht="15.75">
      <c r="A29" s="19"/>
      <c r="B29" s="16"/>
      <c r="C29" s="16"/>
      <c r="D29" s="20"/>
      <c r="E29" s="22">
        <v>4126</v>
      </c>
      <c r="F29" s="21"/>
      <c r="G29" s="22" t="s">
        <v>14</v>
      </c>
      <c r="H29" s="21" t="s">
        <v>12</v>
      </c>
      <c r="I29" s="128">
        <v>36711</v>
      </c>
      <c r="J29" s="23">
        <v>50000</v>
      </c>
      <c r="K29" s="191">
        <v>50000</v>
      </c>
      <c r="L29" s="23">
        <v>100000</v>
      </c>
      <c r="M29" s="23">
        <v>100000</v>
      </c>
      <c r="N29" s="23">
        <v>100000</v>
      </c>
      <c r="O29" s="62"/>
      <c r="P29" s="62"/>
      <c r="Q29" s="20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</row>
    <row r="30" spans="1:35" s="74" customFormat="1" ht="15.75">
      <c r="A30" s="113"/>
      <c r="B30" s="73"/>
      <c r="C30" s="73"/>
      <c r="D30" s="73"/>
      <c r="E30" s="65">
        <v>4214</v>
      </c>
      <c r="F30" s="58"/>
      <c r="G30" s="65">
        <v>54</v>
      </c>
      <c r="H30" s="58" t="s">
        <v>33</v>
      </c>
      <c r="I30" s="134">
        <v>320833</v>
      </c>
      <c r="J30" s="69">
        <v>1500000</v>
      </c>
      <c r="K30" s="191">
        <v>1500000</v>
      </c>
      <c r="L30" s="69">
        <v>100000</v>
      </c>
      <c r="M30" s="69">
        <v>100000</v>
      </c>
      <c r="N30" s="69">
        <v>100000</v>
      </c>
      <c r="O30" s="120"/>
      <c r="P30" s="120"/>
      <c r="Q30" s="205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2"/>
      <c r="AE30" s="152"/>
      <c r="AF30" s="152"/>
      <c r="AG30" s="152"/>
      <c r="AH30" s="152"/>
      <c r="AI30" s="152"/>
    </row>
    <row r="31" spans="1:29" ht="15.75">
      <c r="A31" s="31"/>
      <c r="B31" s="20"/>
      <c r="C31" s="20"/>
      <c r="D31" s="20"/>
      <c r="E31" s="22">
        <v>4214</v>
      </c>
      <c r="F31" s="21"/>
      <c r="G31" s="22" t="s">
        <v>3</v>
      </c>
      <c r="H31" s="21" t="s">
        <v>9</v>
      </c>
      <c r="I31" s="128">
        <v>79895</v>
      </c>
      <c r="J31" s="69">
        <v>2800000</v>
      </c>
      <c r="K31" s="191">
        <v>2800000</v>
      </c>
      <c r="L31" s="69">
        <v>450000</v>
      </c>
      <c r="M31" s="69">
        <v>500000</v>
      </c>
      <c r="N31" s="69">
        <v>1800000</v>
      </c>
      <c r="O31" s="62"/>
      <c r="P31" s="62"/>
      <c r="Q31" s="20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</row>
    <row r="32" spans="1:29" ht="15.75">
      <c r="A32" s="31"/>
      <c r="B32" s="20"/>
      <c r="C32" s="20"/>
      <c r="D32" s="20"/>
      <c r="E32" s="22">
        <v>4214</v>
      </c>
      <c r="F32" s="21"/>
      <c r="G32" s="22" t="s">
        <v>4</v>
      </c>
      <c r="H32" s="21" t="s">
        <v>34</v>
      </c>
      <c r="I32" s="128">
        <v>145119</v>
      </c>
      <c r="J32" s="23">
        <v>100000</v>
      </c>
      <c r="K32" s="191">
        <v>100000</v>
      </c>
      <c r="L32" s="23">
        <v>300000</v>
      </c>
      <c r="M32" s="23">
        <v>100000</v>
      </c>
      <c r="N32" s="23">
        <v>100000</v>
      </c>
      <c r="O32" s="62"/>
      <c r="P32" s="62"/>
      <c r="Q32" s="20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</row>
    <row r="33" spans="1:29" ht="16.5" thickBot="1">
      <c r="A33" s="32"/>
      <c r="B33" s="33"/>
      <c r="C33" s="33"/>
      <c r="D33" s="33"/>
      <c r="E33" s="34">
        <v>3861</v>
      </c>
      <c r="F33" s="35"/>
      <c r="G33" s="34">
        <v>65</v>
      </c>
      <c r="H33" s="35" t="s">
        <v>56</v>
      </c>
      <c r="I33" s="129"/>
      <c r="J33" s="119"/>
      <c r="K33" s="192"/>
      <c r="L33" s="119"/>
      <c r="M33" s="119"/>
      <c r="N33" s="119"/>
      <c r="O33" s="112"/>
      <c r="P33" s="121"/>
      <c r="Q33" s="207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</row>
    <row r="34" spans="1:35" s="104" customFormat="1" ht="15.75">
      <c r="A34" s="105"/>
      <c r="B34" s="106"/>
      <c r="C34" s="106"/>
      <c r="D34" s="100" t="s">
        <v>75</v>
      </c>
      <c r="E34" s="100"/>
      <c r="F34" s="100"/>
      <c r="G34" s="101"/>
      <c r="H34" s="100" t="s">
        <v>76</v>
      </c>
      <c r="I34" s="102">
        <f aca="true" t="shared" si="4" ref="I34:N34">I35</f>
        <v>307276</v>
      </c>
      <c r="J34" s="102">
        <f t="shared" si="4"/>
        <v>650000</v>
      </c>
      <c r="K34" s="102">
        <f t="shared" si="4"/>
        <v>700000</v>
      </c>
      <c r="L34" s="102">
        <f t="shared" si="4"/>
        <v>900000</v>
      </c>
      <c r="M34" s="102">
        <f t="shared" si="4"/>
        <v>400000</v>
      </c>
      <c r="N34" s="102">
        <f t="shared" si="4"/>
        <v>300000</v>
      </c>
      <c r="O34" s="103">
        <f>L34/K34*100</f>
        <v>128.57142857142858</v>
      </c>
      <c r="P34" s="103">
        <f>M34/L34*100</f>
        <v>44.44444444444444</v>
      </c>
      <c r="Q34" s="204">
        <f>N34/M34*100</f>
        <v>75</v>
      </c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3"/>
      <c r="AE34" s="153"/>
      <c r="AF34" s="153"/>
      <c r="AG34" s="153"/>
      <c r="AH34" s="153"/>
      <c r="AI34" s="153"/>
    </row>
    <row r="35" spans="1:35" s="74" customFormat="1" ht="15.75">
      <c r="A35" s="124"/>
      <c r="B35" s="125"/>
      <c r="C35" s="125"/>
      <c r="D35" s="73"/>
      <c r="E35" s="58">
        <v>4214</v>
      </c>
      <c r="F35" s="58"/>
      <c r="G35" s="65" t="s">
        <v>60</v>
      </c>
      <c r="H35" s="58" t="s">
        <v>61</v>
      </c>
      <c r="I35" s="134">
        <v>307276</v>
      </c>
      <c r="J35" s="69">
        <f>J36+J37+J38+J40</f>
        <v>650000</v>
      </c>
      <c r="K35" s="191">
        <f>K36+K37+K38+K40+K39</f>
        <v>700000</v>
      </c>
      <c r="L35" s="191">
        <f>L36+L37+L38+L40+L39</f>
        <v>900000</v>
      </c>
      <c r="M35" s="191">
        <v>400000</v>
      </c>
      <c r="N35" s="191">
        <v>300000</v>
      </c>
      <c r="O35" s="120"/>
      <c r="P35" s="120"/>
      <c r="Q35" s="205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2"/>
      <c r="AE35" s="152"/>
      <c r="AF35" s="152"/>
      <c r="AG35" s="152"/>
      <c r="AH35" s="152"/>
      <c r="AI35" s="152"/>
    </row>
    <row r="36" spans="1:35" s="74" customFormat="1" ht="15.75">
      <c r="A36" s="124"/>
      <c r="B36" s="125"/>
      <c r="C36" s="125"/>
      <c r="D36" s="73"/>
      <c r="E36" s="73"/>
      <c r="F36" s="73"/>
      <c r="G36" s="145"/>
      <c r="H36" s="146" t="s">
        <v>68</v>
      </c>
      <c r="I36" s="134"/>
      <c r="J36" s="69">
        <v>500000</v>
      </c>
      <c r="K36" s="191">
        <v>500000</v>
      </c>
      <c r="L36" s="69">
        <v>620000</v>
      </c>
      <c r="M36" s="69"/>
      <c r="N36" s="69"/>
      <c r="O36" s="120"/>
      <c r="P36" s="120"/>
      <c r="Q36" s="205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2"/>
      <c r="AE36" s="152"/>
      <c r="AF36" s="152"/>
      <c r="AG36" s="152"/>
      <c r="AH36" s="152"/>
      <c r="AI36" s="152"/>
    </row>
    <row r="37" spans="1:35" s="74" customFormat="1" ht="15.75">
      <c r="A37" s="124"/>
      <c r="B37" s="125"/>
      <c r="C37" s="125"/>
      <c r="D37" s="73"/>
      <c r="E37" s="73"/>
      <c r="F37" s="73"/>
      <c r="G37" s="144"/>
      <c r="H37" s="146" t="s">
        <v>66</v>
      </c>
      <c r="I37" s="134"/>
      <c r="J37" s="69">
        <v>100000</v>
      </c>
      <c r="K37" s="191">
        <v>100000</v>
      </c>
      <c r="L37" s="69"/>
      <c r="M37" s="69"/>
      <c r="N37" s="69"/>
      <c r="O37" s="120"/>
      <c r="P37" s="120"/>
      <c r="Q37" s="205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2"/>
      <c r="AE37" s="152"/>
      <c r="AF37" s="152"/>
      <c r="AG37" s="152"/>
      <c r="AH37" s="152"/>
      <c r="AI37" s="152"/>
    </row>
    <row r="38" spans="1:35" s="74" customFormat="1" ht="15.75">
      <c r="A38" s="124"/>
      <c r="B38" s="125"/>
      <c r="C38" s="125"/>
      <c r="D38" s="73"/>
      <c r="E38" s="73"/>
      <c r="F38" s="73"/>
      <c r="G38" s="144"/>
      <c r="H38" s="146" t="s">
        <v>67</v>
      </c>
      <c r="I38" s="134"/>
      <c r="J38" s="69">
        <v>50000</v>
      </c>
      <c r="K38" s="191">
        <v>50000</v>
      </c>
      <c r="L38" s="69">
        <v>220000</v>
      </c>
      <c r="M38" s="69"/>
      <c r="N38" s="69"/>
      <c r="O38" s="120"/>
      <c r="P38" s="120"/>
      <c r="Q38" s="205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2"/>
      <c r="AE38" s="152"/>
      <c r="AF38" s="152"/>
      <c r="AG38" s="152"/>
      <c r="AH38" s="152"/>
      <c r="AI38" s="152"/>
    </row>
    <row r="39" spans="1:35" s="74" customFormat="1" ht="15.75">
      <c r="A39" s="124"/>
      <c r="B39" s="125"/>
      <c r="C39" s="125"/>
      <c r="D39" s="73"/>
      <c r="E39" s="73"/>
      <c r="F39" s="73"/>
      <c r="G39" s="144"/>
      <c r="H39" s="146" t="s">
        <v>77</v>
      </c>
      <c r="I39" s="134"/>
      <c r="J39" s="69">
        <v>50000</v>
      </c>
      <c r="K39" s="191">
        <v>50000</v>
      </c>
      <c r="L39" s="69"/>
      <c r="M39" s="69"/>
      <c r="N39" s="69"/>
      <c r="O39" s="120"/>
      <c r="P39" s="120"/>
      <c r="Q39" s="205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2"/>
      <c r="AE39" s="152"/>
      <c r="AF39" s="152"/>
      <c r="AG39" s="152"/>
      <c r="AH39" s="152"/>
      <c r="AI39" s="152"/>
    </row>
    <row r="40" spans="1:35" s="74" customFormat="1" ht="15.75">
      <c r="A40" s="124"/>
      <c r="B40" s="125"/>
      <c r="C40" s="125"/>
      <c r="D40" s="73"/>
      <c r="E40" s="73"/>
      <c r="F40" s="73"/>
      <c r="G40" s="144"/>
      <c r="H40" s="146" t="s">
        <v>87</v>
      </c>
      <c r="I40" s="134"/>
      <c r="J40" s="69"/>
      <c r="K40" s="191"/>
      <c r="L40" s="69">
        <v>60000</v>
      </c>
      <c r="M40" s="69"/>
      <c r="N40" s="69"/>
      <c r="O40" s="120"/>
      <c r="P40" s="120"/>
      <c r="Q40" s="205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2"/>
      <c r="AE40" s="152"/>
      <c r="AF40" s="152"/>
      <c r="AG40" s="152"/>
      <c r="AH40" s="152"/>
      <c r="AI40" s="152"/>
    </row>
    <row r="41" spans="1:35" s="104" customFormat="1" ht="15.75">
      <c r="A41" s="105"/>
      <c r="B41" s="106"/>
      <c r="C41" s="106"/>
      <c r="D41" s="100" t="s">
        <v>78</v>
      </c>
      <c r="E41" s="100"/>
      <c r="F41" s="100"/>
      <c r="G41" s="101"/>
      <c r="H41" s="100" t="s">
        <v>79</v>
      </c>
      <c r="I41" s="102">
        <f aca="true" t="shared" si="5" ref="I41:N41">I42</f>
        <v>0</v>
      </c>
      <c r="J41" s="102">
        <f t="shared" si="5"/>
        <v>0</v>
      </c>
      <c r="K41" s="102">
        <f t="shared" si="5"/>
        <v>1300000</v>
      </c>
      <c r="L41" s="102">
        <f t="shared" si="5"/>
        <v>1300000</v>
      </c>
      <c r="M41" s="102">
        <f t="shared" si="5"/>
        <v>0</v>
      </c>
      <c r="N41" s="102">
        <f t="shared" si="5"/>
        <v>0</v>
      </c>
      <c r="O41" s="103"/>
      <c r="P41" s="103"/>
      <c r="Q41" s="20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3"/>
      <c r="AE41" s="153"/>
      <c r="AF41" s="153"/>
      <c r="AG41" s="153"/>
      <c r="AH41" s="153"/>
      <c r="AI41" s="153"/>
    </row>
    <row r="42" spans="1:35" s="74" customFormat="1" ht="15.75">
      <c r="A42" s="124"/>
      <c r="B42" s="125"/>
      <c r="C42" s="125"/>
      <c r="D42" s="73"/>
      <c r="E42" s="58">
        <v>4213</v>
      </c>
      <c r="F42" s="58"/>
      <c r="G42" s="65" t="s">
        <v>80</v>
      </c>
      <c r="H42" s="58" t="s">
        <v>81</v>
      </c>
      <c r="I42" s="134"/>
      <c r="J42" s="69"/>
      <c r="K42" s="191">
        <v>1300000</v>
      </c>
      <c r="L42" s="69">
        <v>1300000</v>
      </c>
      <c r="M42" s="69"/>
      <c r="N42" s="69"/>
      <c r="O42" s="120"/>
      <c r="P42" s="120"/>
      <c r="Q42" s="205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2"/>
      <c r="AE42" s="152"/>
      <c r="AF42" s="152"/>
      <c r="AG42" s="152"/>
      <c r="AH42" s="152"/>
      <c r="AI42" s="152"/>
    </row>
    <row r="43" spans="1:35" s="104" customFormat="1" ht="15.75">
      <c r="A43" s="105"/>
      <c r="B43" s="106"/>
      <c r="C43" s="106"/>
      <c r="D43" s="100" t="s">
        <v>82</v>
      </c>
      <c r="E43" s="100"/>
      <c r="F43" s="100"/>
      <c r="G43" s="101"/>
      <c r="H43" s="100" t="s">
        <v>83</v>
      </c>
      <c r="I43" s="102">
        <f aca="true" t="shared" si="6" ref="I43:N43">I44</f>
        <v>0</v>
      </c>
      <c r="J43" s="102">
        <f t="shared" si="6"/>
        <v>0</v>
      </c>
      <c r="K43" s="102">
        <f t="shared" si="6"/>
        <v>2000000</v>
      </c>
      <c r="L43" s="102">
        <f t="shared" si="6"/>
        <v>2000000</v>
      </c>
      <c r="M43" s="102">
        <f t="shared" si="6"/>
        <v>0</v>
      </c>
      <c r="N43" s="102">
        <f t="shared" si="6"/>
        <v>0</v>
      </c>
      <c r="O43" s="103"/>
      <c r="P43" s="103"/>
      <c r="Q43" s="20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3"/>
      <c r="AE43" s="153"/>
      <c r="AF43" s="153"/>
      <c r="AG43" s="153"/>
      <c r="AH43" s="153"/>
      <c r="AI43" s="153"/>
    </row>
    <row r="44" spans="1:35" s="74" customFormat="1" ht="16.5" thickBot="1">
      <c r="A44" s="208"/>
      <c r="B44" s="209"/>
      <c r="C44" s="209"/>
      <c r="D44" s="210"/>
      <c r="E44" s="211">
        <v>3632</v>
      </c>
      <c r="F44" s="211"/>
      <c r="G44" s="212" t="s">
        <v>18</v>
      </c>
      <c r="H44" s="211" t="s">
        <v>84</v>
      </c>
      <c r="I44" s="213"/>
      <c r="J44" s="214"/>
      <c r="K44" s="215">
        <v>2000000</v>
      </c>
      <c r="L44" s="214">
        <v>2000000</v>
      </c>
      <c r="M44" s="214"/>
      <c r="N44" s="214"/>
      <c r="O44" s="216"/>
      <c r="P44" s="216"/>
      <c r="Q44" s="217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2"/>
      <c r="AE44" s="152"/>
      <c r="AF44" s="152"/>
      <c r="AG44" s="152"/>
      <c r="AH44" s="152"/>
      <c r="AI44" s="152"/>
    </row>
    <row r="45" spans="1:29" ht="15.75">
      <c r="A45" s="20"/>
      <c r="B45" s="20"/>
      <c r="C45" s="20"/>
      <c r="D45" s="20"/>
      <c r="E45" s="26"/>
      <c r="F45" s="20"/>
      <c r="G45" s="26"/>
      <c r="H45" s="20"/>
      <c r="I45" s="136"/>
      <c r="J45" s="27"/>
      <c r="K45" s="157"/>
      <c r="L45" s="27"/>
      <c r="M45" s="27"/>
      <c r="N45" s="27"/>
      <c r="O45" s="63"/>
      <c r="P45" s="63"/>
      <c r="Q45" s="63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</row>
    <row r="46" spans="1:35" s="111" customFormat="1" ht="15.75">
      <c r="A46" s="20"/>
      <c r="B46" s="20"/>
      <c r="C46" s="20"/>
      <c r="D46" s="20"/>
      <c r="E46" s="26"/>
      <c r="F46" s="20"/>
      <c r="G46" s="26"/>
      <c r="H46" s="20"/>
      <c r="I46" s="136"/>
      <c r="J46" s="27"/>
      <c r="K46" s="157"/>
      <c r="L46" s="27"/>
      <c r="M46" s="27"/>
      <c r="N46" s="27"/>
      <c r="O46" s="63"/>
      <c r="P46" s="63"/>
      <c r="Q46" s="63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8"/>
      <c r="AE46" s="158"/>
      <c r="AF46" s="158"/>
      <c r="AG46" s="158"/>
      <c r="AH46" s="158"/>
      <c r="AI46" s="158"/>
    </row>
    <row r="47" spans="1:35" s="4" customFormat="1" ht="15.75">
      <c r="A47" s="36"/>
      <c r="B47" s="36"/>
      <c r="C47" s="36"/>
      <c r="D47" s="37"/>
      <c r="E47" s="38"/>
      <c r="F47" s="39"/>
      <c r="G47" s="39"/>
      <c r="H47" s="40" t="s">
        <v>15</v>
      </c>
      <c r="I47" s="133" t="s">
        <v>51</v>
      </c>
      <c r="J47" s="137" t="s">
        <v>52</v>
      </c>
      <c r="K47" s="193" t="s">
        <v>52</v>
      </c>
      <c r="L47" s="59" t="s">
        <v>58</v>
      </c>
      <c r="M47" s="59" t="s">
        <v>62</v>
      </c>
      <c r="N47" s="59" t="s">
        <v>73</v>
      </c>
      <c r="O47" s="122" t="s">
        <v>53</v>
      </c>
      <c r="P47" s="122" t="s">
        <v>53</v>
      </c>
      <c r="Q47" s="122" t="s">
        <v>53</v>
      </c>
      <c r="R47" s="41"/>
      <c r="S47" s="41"/>
      <c r="T47" s="41"/>
      <c r="U47" s="41"/>
      <c r="V47" s="41"/>
      <c r="W47" s="41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</row>
    <row r="48" spans="1:35" s="4" customFormat="1" ht="15.75">
      <c r="A48" s="36"/>
      <c r="B48" s="36"/>
      <c r="C48" s="36"/>
      <c r="D48" s="37"/>
      <c r="E48" s="43"/>
      <c r="F48" s="43"/>
      <c r="G48" s="43"/>
      <c r="H48" s="40" t="s">
        <v>92</v>
      </c>
      <c r="I48" s="132">
        <f>I59-I49-I50-I51-I52-I53-I54-I55</f>
        <v>618350</v>
      </c>
      <c r="J48" s="138">
        <f>J59-J49-J50-J51-J52-J53-J54-J55</f>
        <v>3762040</v>
      </c>
      <c r="K48" s="194">
        <f>K59-K50-K51-K52-K53-K54-K55-K56-K57-K58</f>
        <v>939048</v>
      </c>
      <c r="L48" s="132">
        <f>L59-L49-L50-L51-L52-L53-L54-L55-L58</f>
        <v>1490000</v>
      </c>
      <c r="M48" s="132">
        <f>M59-M49-M50-M51-M52-M53-M54-M55</f>
        <v>1000000</v>
      </c>
      <c r="N48" s="132">
        <f>N59-N49-N50-N51-N52-N53-N54-N55</f>
        <v>400000</v>
      </c>
      <c r="O48" s="123">
        <f>L48/K48*100</f>
        <v>158.67133522461046</v>
      </c>
      <c r="P48" s="123">
        <f>M48/L48*100</f>
        <v>67.11409395973155</v>
      </c>
      <c r="Q48" s="123">
        <f>N48/M48*100</f>
        <v>40</v>
      </c>
      <c r="R48" s="41"/>
      <c r="S48" s="41"/>
      <c r="T48" s="41"/>
      <c r="U48" s="41"/>
      <c r="V48" s="41"/>
      <c r="W48" s="41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</row>
    <row r="49" spans="1:35" s="4" customFormat="1" ht="15.75">
      <c r="A49" s="36"/>
      <c r="B49" s="36"/>
      <c r="C49" s="36"/>
      <c r="D49" s="37"/>
      <c r="E49" s="43"/>
      <c r="F49" s="43"/>
      <c r="G49" s="43"/>
      <c r="H49" s="40" t="s">
        <v>16</v>
      </c>
      <c r="I49" s="132"/>
      <c r="J49" s="139"/>
      <c r="K49" s="195" t="s">
        <v>86</v>
      </c>
      <c r="L49" s="44"/>
      <c r="M49" s="44"/>
      <c r="N49" s="44"/>
      <c r="O49" s="64"/>
      <c r="P49" s="64"/>
      <c r="Q49" s="64"/>
      <c r="R49" s="41"/>
      <c r="S49" s="41"/>
      <c r="T49" s="41"/>
      <c r="U49" s="41"/>
      <c r="V49" s="41"/>
      <c r="W49" s="41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</row>
    <row r="50" spans="1:35" s="4" customFormat="1" ht="15.75">
      <c r="A50" s="36"/>
      <c r="B50" s="36"/>
      <c r="C50" s="36"/>
      <c r="D50" s="37"/>
      <c r="E50" s="43"/>
      <c r="F50" s="43"/>
      <c r="G50" s="43"/>
      <c r="H50" s="40" t="s">
        <v>64</v>
      </c>
      <c r="I50" s="134">
        <f>133793+271750+101900+58880+70417+543349+7154+137965+320833+79895+145119</f>
        <v>1871055</v>
      </c>
      <c r="J50" s="78">
        <v>2500000</v>
      </c>
      <c r="K50" s="78">
        <v>3500000</v>
      </c>
      <c r="L50" s="221">
        <f>2000000+30000+450000</f>
        <v>2480000</v>
      </c>
      <c r="M50" s="221">
        <f>430000+100000+1500000+70000+300000+100000+500000+30000</f>
        <v>3030000</v>
      </c>
      <c r="N50" s="221">
        <f>3000000+35000+500000</f>
        <v>3535000</v>
      </c>
      <c r="O50" s="123">
        <f aca="true" t="shared" si="7" ref="O50:Q51">L50/K50*100</f>
        <v>70.85714285714285</v>
      </c>
      <c r="P50" s="123">
        <f t="shared" si="7"/>
        <v>122.1774193548387</v>
      </c>
      <c r="Q50" s="123">
        <f t="shared" si="7"/>
        <v>116.66666666666667</v>
      </c>
      <c r="R50" s="41"/>
      <c r="S50" s="41"/>
      <c r="T50" s="41"/>
      <c r="U50" s="41"/>
      <c r="V50" s="41"/>
      <c r="W50" s="41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</row>
    <row r="51" spans="1:35" s="4" customFormat="1" ht="15.75">
      <c r="A51" s="36"/>
      <c r="B51" s="36"/>
      <c r="C51" s="36"/>
      <c r="D51" s="37"/>
      <c r="E51" s="43"/>
      <c r="F51" s="43"/>
      <c r="G51" s="43"/>
      <c r="H51" s="40" t="s">
        <v>65</v>
      </c>
      <c r="I51" s="134">
        <f>703717</f>
        <v>703717</v>
      </c>
      <c r="J51" s="140">
        <v>2187960</v>
      </c>
      <c r="K51" s="140">
        <v>3810952</v>
      </c>
      <c r="L51" s="77">
        <f>550000</f>
        <v>550000</v>
      </c>
      <c r="M51" s="77">
        <f>940000+430000+400000</f>
        <v>1770000</v>
      </c>
      <c r="N51" s="77">
        <f>465000+300000+1000000+300000</f>
        <v>2065000</v>
      </c>
      <c r="O51" s="123">
        <f t="shared" si="7"/>
        <v>14.43208940968031</v>
      </c>
      <c r="P51" s="123">
        <f t="shared" si="7"/>
        <v>321.8181818181818</v>
      </c>
      <c r="Q51" s="123">
        <f t="shared" si="7"/>
        <v>116.66666666666667</v>
      </c>
      <c r="R51" s="41"/>
      <c r="S51" s="41"/>
      <c r="T51" s="41"/>
      <c r="U51" s="41"/>
      <c r="V51" s="41"/>
      <c r="W51" s="41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</row>
    <row r="52" spans="1:35" s="4" customFormat="1" ht="15.75">
      <c r="A52" s="36"/>
      <c r="B52" s="36"/>
      <c r="C52" s="36"/>
      <c r="D52" s="37"/>
      <c r="E52" s="43"/>
      <c r="F52" s="43"/>
      <c r="G52" s="43"/>
      <c r="H52" s="40" t="s">
        <v>55</v>
      </c>
      <c r="I52" s="134">
        <v>151939</v>
      </c>
      <c r="J52" s="77">
        <v>400000</v>
      </c>
      <c r="K52" s="77"/>
      <c r="L52" s="77"/>
      <c r="M52" s="77"/>
      <c r="N52" s="77"/>
      <c r="O52" s="123"/>
      <c r="P52" s="123"/>
      <c r="Q52" s="123"/>
      <c r="R52" s="41"/>
      <c r="S52" s="41"/>
      <c r="T52" s="41"/>
      <c r="U52" s="41"/>
      <c r="V52" s="41"/>
      <c r="W52" s="41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</row>
    <row r="53" spans="1:35" s="4" customFormat="1" ht="15.75">
      <c r="A53" s="36"/>
      <c r="B53" s="36"/>
      <c r="C53" s="36"/>
      <c r="D53" s="37"/>
      <c r="E53" s="43"/>
      <c r="F53" s="43"/>
      <c r="G53" s="43"/>
      <c r="H53" s="40" t="s">
        <v>29</v>
      </c>
      <c r="I53" s="134"/>
      <c r="J53" s="69"/>
      <c r="K53" s="69"/>
      <c r="L53" s="69"/>
      <c r="M53" s="69"/>
      <c r="N53" s="69"/>
      <c r="O53" s="123"/>
      <c r="P53" s="123"/>
      <c r="Q53" s="123"/>
      <c r="R53" s="41"/>
      <c r="S53" s="41"/>
      <c r="T53" s="41"/>
      <c r="U53" s="41"/>
      <c r="V53" s="41"/>
      <c r="W53" s="41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</row>
    <row r="54" spans="1:35" s="4" customFormat="1" ht="15.75">
      <c r="A54" s="36"/>
      <c r="B54" s="36"/>
      <c r="C54" s="36"/>
      <c r="D54" s="37"/>
      <c r="E54" s="43"/>
      <c r="F54" s="43"/>
      <c r="G54" s="43"/>
      <c r="H54" s="40" t="s">
        <v>30</v>
      </c>
      <c r="I54" s="134"/>
      <c r="J54" s="69"/>
      <c r="K54" s="69"/>
      <c r="L54" s="69"/>
      <c r="M54" s="69"/>
      <c r="N54" s="69"/>
      <c r="O54" s="123"/>
      <c r="P54" s="123"/>
      <c r="Q54" s="123"/>
      <c r="R54" s="41"/>
      <c r="S54" s="41"/>
      <c r="T54" s="41"/>
      <c r="U54" s="41"/>
      <c r="V54" s="41"/>
      <c r="W54" s="41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</row>
    <row r="55" spans="1:35" s="4" customFormat="1" ht="15.75">
      <c r="A55" s="36"/>
      <c r="B55" s="36"/>
      <c r="C55" s="36"/>
      <c r="D55" s="37"/>
      <c r="E55" s="43"/>
      <c r="F55" s="43"/>
      <c r="G55" s="43"/>
      <c r="H55" s="40" t="s">
        <v>31</v>
      </c>
      <c r="I55" s="134"/>
      <c r="J55" s="69"/>
      <c r="K55" s="69">
        <v>892417</v>
      </c>
      <c r="L55" s="69"/>
      <c r="M55" s="69"/>
      <c r="N55" s="69"/>
      <c r="O55" s="85"/>
      <c r="P55" s="85"/>
      <c r="Q55" s="85"/>
      <c r="R55" s="41"/>
      <c r="S55" s="41"/>
      <c r="T55" s="41"/>
      <c r="U55" s="41"/>
      <c r="V55" s="41"/>
      <c r="W55" s="41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</row>
    <row r="56" spans="1:35" s="4" customFormat="1" ht="15.75">
      <c r="A56" s="36"/>
      <c r="B56" s="36"/>
      <c r="C56" s="36"/>
      <c r="D56" s="37"/>
      <c r="E56" s="43"/>
      <c r="F56" s="43"/>
      <c r="G56" s="43"/>
      <c r="H56" s="40" t="s">
        <v>88</v>
      </c>
      <c r="I56" s="134"/>
      <c r="J56" s="69"/>
      <c r="K56" s="69">
        <v>200000</v>
      </c>
      <c r="L56" s="69"/>
      <c r="M56" s="69"/>
      <c r="N56" s="69"/>
      <c r="O56" s="85"/>
      <c r="P56" s="85"/>
      <c r="Q56" s="85"/>
      <c r="R56" s="41"/>
      <c r="S56" s="41"/>
      <c r="T56" s="41"/>
      <c r="U56" s="41"/>
      <c r="V56" s="41"/>
      <c r="W56" s="41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</row>
    <row r="57" spans="1:35" s="4" customFormat="1" ht="15.75">
      <c r="A57" s="36"/>
      <c r="B57" s="36"/>
      <c r="C57" s="36"/>
      <c r="D57" s="37"/>
      <c r="E57" s="43"/>
      <c r="F57" s="43"/>
      <c r="G57" s="43"/>
      <c r="H57" s="40" t="s">
        <v>89</v>
      </c>
      <c r="I57" s="134"/>
      <c r="J57" s="69"/>
      <c r="K57" s="69">
        <v>707583</v>
      </c>
      <c r="L57" s="69"/>
      <c r="M57" s="69"/>
      <c r="N57" s="69"/>
      <c r="O57" s="85"/>
      <c r="P57" s="85"/>
      <c r="Q57" s="85"/>
      <c r="R57" s="41"/>
      <c r="S57" s="41"/>
      <c r="T57" s="41"/>
      <c r="U57" s="41"/>
      <c r="V57" s="41"/>
      <c r="W57" s="41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</row>
    <row r="58" spans="1:35" s="4" customFormat="1" ht="15.75">
      <c r="A58" s="36"/>
      <c r="B58" s="36"/>
      <c r="C58" s="36"/>
      <c r="D58" s="37"/>
      <c r="E58" s="43"/>
      <c r="F58" s="43"/>
      <c r="G58" s="43"/>
      <c r="H58" s="40" t="s">
        <v>85</v>
      </c>
      <c r="I58" s="134"/>
      <c r="J58" s="69"/>
      <c r="K58" s="69">
        <v>3300000</v>
      </c>
      <c r="L58" s="69">
        <v>3300000</v>
      </c>
      <c r="M58" s="69"/>
      <c r="N58" s="69"/>
      <c r="O58" s="85"/>
      <c r="P58" s="85"/>
      <c r="Q58" s="85"/>
      <c r="R58" s="41"/>
      <c r="S58" s="41"/>
      <c r="T58" s="41"/>
      <c r="U58" s="41"/>
      <c r="V58" s="41"/>
      <c r="W58" s="41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</row>
    <row r="59" spans="1:35" s="4" customFormat="1" ht="15.75">
      <c r="A59" s="36"/>
      <c r="B59" s="36"/>
      <c r="C59" s="36"/>
      <c r="D59" s="37"/>
      <c r="E59" s="43"/>
      <c r="F59" s="43"/>
      <c r="G59" s="43"/>
      <c r="H59" s="40" t="s">
        <v>17</v>
      </c>
      <c r="I59" s="77">
        <f aca="true" t="shared" si="8" ref="I59:N59">I16</f>
        <v>3345061</v>
      </c>
      <c r="J59" s="77">
        <f t="shared" si="8"/>
        <v>8850000</v>
      </c>
      <c r="K59" s="77">
        <f t="shared" si="8"/>
        <v>13350000</v>
      </c>
      <c r="L59" s="77">
        <f t="shared" si="8"/>
        <v>7820000</v>
      </c>
      <c r="M59" s="77">
        <f t="shared" si="8"/>
        <v>5800000</v>
      </c>
      <c r="N59" s="77">
        <f t="shared" si="8"/>
        <v>6000000</v>
      </c>
      <c r="O59" s="123">
        <f>L59/K59*100</f>
        <v>58.57677902621723</v>
      </c>
      <c r="P59" s="123">
        <f>M59/L59*100</f>
        <v>74.16879795396419</v>
      </c>
      <c r="Q59" s="123">
        <f>N59/M59*100</f>
        <v>103.44827586206897</v>
      </c>
      <c r="R59" s="41"/>
      <c r="S59" s="41"/>
      <c r="T59" s="41"/>
      <c r="U59" s="41"/>
      <c r="V59" s="41"/>
      <c r="W59" s="41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</row>
    <row r="60" spans="1:35" s="4" customFormat="1" ht="15.75">
      <c r="A60" s="36"/>
      <c r="B60" s="36"/>
      <c r="C60" s="167"/>
      <c r="D60" s="168"/>
      <c r="E60" s="169"/>
      <c r="F60" s="169"/>
      <c r="G60" s="169"/>
      <c r="H60" s="170"/>
      <c r="I60" s="171"/>
      <c r="J60" s="172"/>
      <c r="K60" s="172"/>
      <c r="L60" s="172"/>
      <c r="M60" s="172"/>
      <c r="N60" s="172"/>
      <c r="O60" s="173"/>
      <c r="P60" s="173"/>
      <c r="Q60" s="173"/>
      <c r="R60" s="41"/>
      <c r="S60" s="41"/>
      <c r="T60" s="41"/>
      <c r="U60" s="41"/>
      <c r="V60" s="41"/>
      <c r="W60" s="41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</row>
    <row r="61" spans="1:35" s="4" customFormat="1" ht="15.75">
      <c r="A61" s="36"/>
      <c r="B61" s="36"/>
      <c r="C61" s="167"/>
      <c r="D61" s="168"/>
      <c r="E61" s="169"/>
      <c r="F61" s="169"/>
      <c r="G61" s="169"/>
      <c r="H61" s="170"/>
      <c r="I61" s="171"/>
      <c r="J61" s="172"/>
      <c r="K61" s="172"/>
      <c r="L61" s="174"/>
      <c r="M61" s="174"/>
      <c r="N61" s="174"/>
      <c r="O61" s="174"/>
      <c r="P61" s="174"/>
      <c r="Q61" s="174"/>
      <c r="R61" s="41"/>
      <c r="S61" s="41"/>
      <c r="T61" s="41"/>
      <c r="U61" s="41"/>
      <c r="V61" s="41"/>
      <c r="W61" s="41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</row>
    <row r="62" spans="1:35" s="4" customFormat="1" ht="17.25">
      <c r="A62" s="66"/>
      <c r="B62" s="67"/>
      <c r="C62" s="175"/>
      <c r="D62" s="175"/>
      <c r="E62" s="175"/>
      <c r="F62" s="176"/>
      <c r="G62" s="167"/>
      <c r="H62" s="167"/>
      <c r="I62" s="167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</row>
    <row r="63" spans="1:34" s="4" customFormat="1" ht="15.75">
      <c r="A63" s="160" t="s">
        <v>71</v>
      </c>
      <c r="B63" s="161"/>
      <c r="C63" s="161"/>
      <c r="D63" s="161"/>
      <c r="E63" s="162"/>
      <c r="F63" s="162"/>
      <c r="G63" s="162"/>
      <c r="H63" s="162"/>
      <c r="I63" s="162"/>
      <c r="J63" s="162"/>
      <c r="K63" s="162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</row>
    <row r="64" spans="1:34" s="4" customFormat="1" ht="15.75">
      <c r="A64" s="160" t="s">
        <v>90</v>
      </c>
      <c r="B64" s="161"/>
      <c r="C64" s="161"/>
      <c r="D64" s="161"/>
      <c r="E64" s="162"/>
      <c r="F64" s="162"/>
      <c r="G64" s="162"/>
      <c r="H64" s="162"/>
      <c r="I64" s="162"/>
      <c r="J64" s="162"/>
      <c r="K64" s="162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</row>
    <row r="65" spans="1:34" s="4" customFormat="1" ht="15.75">
      <c r="A65" s="160" t="s">
        <v>93</v>
      </c>
      <c r="B65" s="161"/>
      <c r="C65" s="161"/>
      <c r="D65" s="161"/>
      <c r="E65" s="161"/>
      <c r="F65" s="161"/>
      <c r="G65" s="177"/>
      <c r="H65" s="177"/>
      <c r="I65" s="177"/>
      <c r="J65" s="177"/>
      <c r="K65" s="177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</row>
    <row r="66" spans="1:35" s="4" customFormat="1" ht="17.25">
      <c r="A66" s="68"/>
      <c r="B66" s="160"/>
      <c r="C66" s="161"/>
      <c r="D66" s="161"/>
      <c r="E66" s="161"/>
      <c r="F66" s="163"/>
      <c r="G66" s="163"/>
      <c r="H66" s="177"/>
      <c r="I66" s="177"/>
      <c r="J66" s="177"/>
      <c r="K66" s="177"/>
      <c r="L66" s="177"/>
      <c r="M66" s="178"/>
      <c r="N66" s="179"/>
      <c r="O66" s="179"/>
      <c r="P66" s="135"/>
      <c r="Q66" s="41"/>
      <c r="R66" s="41"/>
      <c r="S66" s="41"/>
      <c r="T66" s="41"/>
      <c r="U66" s="41"/>
      <c r="V66" s="41"/>
      <c r="W66" s="41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</row>
    <row r="67" spans="1:35" s="4" customFormat="1" ht="17.25">
      <c r="A67" s="68"/>
      <c r="B67" s="160"/>
      <c r="C67" s="161"/>
      <c r="D67" s="161"/>
      <c r="E67" s="164"/>
      <c r="F67" s="164"/>
      <c r="G67" s="164"/>
      <c r="H67" s="230" t="s">
        <v>94</v>
      </c>
      <c r="I67" s="227"/>
      <c r="J67" s="227"/>
      <c r="K67" s="228"/>
      <c r="L67" s="228"/>
      <c r="M67" s="228"/>
      <c r="N67" s="228"/>
      <c r="O67" s="227"/>
      <c r="P67" s="135"/>
      <c r="Q67" s="41"/>
      <c r="R67" s="41"/>
      <c r="S67" s="41"/>
      <c r="T67" s="41"/>
      <c r="U67" s="41"/>
      <c r="V67" s="41"/>
      <c r="W67" s="41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</row>
    <row r="68" spans="1:35" s="4" customFormat="1" ht="17.25">
      <c r="A68" s="68"/>
      <c r="B68" s="160"/>
      <c r="C68" s="161"/>
      <c r="D68" s="161"/>
      <c r="E68" s="165"/>
      <c r="F68" s="165"/>
      <c r="G68" s="165"/>
      <c r="H68" s="230"/>
      <c r="I68" s="231"/>
      <c r="J68" s="231"/>
      <c r="K68" s="230"/>
      <c r="L68" s="230"/>
      <c r="M68" s="230"/>
      <c r="N68" s="229"/>
      <c r="O68" s="232"/>
      <c r="P68" s="135"/>
      <c r="Q68" s="41"/>
      <c r="R68" s="41"/>
      <c r="S68" s="41"/>
      <c r="T68" s="41"/>
      <c r="U68" s="41"/>
      <c r="V68" s="41"/>
      <c r="W68" s="41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</row>
    <row r="69" spans="1:35" s="4" customFormat="1" ht="17.25">
      <c r="A69" s="68"/>
      <c r="B69" s="160"/>
      <c r="C69" s="161"/>
      <c r="D69" s="161"/>
      <c r="E69" s="165"/>
      <c r="F69" s="165"/>
      <c r="G69" s="165"/>
      <c r="H69" s="228"/>
      <c r="I69" s="227"/>
      <c r="J69" s="227"/>
      <c r="K69" s="228"/>
      <c r="L69" s="228"/>
      <c r="M69" s="228" t="s">
        <v>95</v>
      </c>
      <c r="N69" s="228"/>
      <c r="O69" s="227"/>
      <c r="P69" s="135"/>
      <c r="Q69" s="41"/>
      <c r="R69" s="41"/>
      <c r="S69" s="41"/>
      <c r="T69" s="41"/>
      <c r="U69" s="41"/>
      <c r="V69" s="41"/>
      <c r="W69" s="41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</row>
    <row r="70" spans="1:35" s="4" customFormat="1" ht="17.25">
      <c r="A70" s="68"/>
      <c r="B70" s="160"/>
      <c r="C70" s="161"/>
      <c r="D70" s="161"/>
      <c r="E70" s="180"/>
      <c r="F70" s="166"/>
      <c r="G70" s="166"/>
      <c r="H70" s="228"/>
      <c r="I70" s="227"/>
      <c r="J70" s="227"/>
      <c r="K70" s="228"/>
      <c r="L70" s="228"/>
      <c r="M70" s="228" t="s">
        <v>96</v>
      </c>
      <c r="N70" s="228"/>
      <c r="O70" s="228"/>
      <c r="P70" s="135"/>
      <c r="Q70" s="41"/>
      <c r="R70" s="41"/>
      <c r="S70" s="41"/>
      <c r="T70" s="41"/>
      <c r="U70" s="41"/>
      <c r="V70" s="41"/>
      <c r="W70" s="41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</row>
    <row r="71" spans="1:35" s="4" customFormat="1" ht="17.25">
      <c r="A71" s="68"/>
      <c r="B71" s="160"/>
      <c r="C71" s="161"/>
      <c r="D71" s="161"/>
      <c r="E71" s="180"/>
      <c r="F71" s="166"/>
      <c r="G71" s="166"/>
      <c r="H71" s="226"/>
      <c r="I71" s="232"/>
      <c r="J71" s="227"/>
      <c r="K71" s="227"/>
      <c r="L71" s="227"/>
      <c r="M71" s="227" t="s">
        <v>97</v>
      </c>
      <c r="N71" s="227"/>
      <c r="O71" s="228"/>
      <c r="P71" s="135"/>
      <c r="Q71" s="41"/>
      <c r="R71" s="41"/>
      <c r="S71" s="41"/>
      <c r="T71" s="41"/>
      <c r="U71" s="41"/>
      <c r="V71" s="41"/>
      <c r="W71" s="41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</row>
    <row r="72" spans="1:35" s="4" customFormat="1" ht="17.25">
      <c r="A72" s="68"/>
      <c r="B72" s="68"/>
      <c r="C72" s="175"/>
      <c r="D72" s="175"/>
      <c r="E72" s="175"/>
      <c r="F72" s="176"/>
      <c r="G72" s="167"/>
      <c r="H72" s="159"/>
      <c r="I72" s="159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</row>
    <row r="73" spans="1:35" s="4" customFormat="1" ht="17.25">
      <c r="A73" s="68"/>
      <c r="B73" s="68"/>
      <c r="C73" s="175"/>
      <c r="D73" s="175"/>
      <c r="E73" s="175"/>
      <c r="F73" s="176"/>
      <c r="G73" s="167"/>
      <c r="H73" s="159"/>
      <c r="I73" s="159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</row>
    <row r="74" spans="1:35" s="4" customFormat="1" ht="17.25">
      <c r="A74" s="68"/>
      <c r="B74" s="68"/>
      <c r="C74" s="175"/>
      <c r="D74" s="175"/>
      <c r="E74" s="175"/>
      <c r="F74" s="176"/>
      <c r="G74" s="167"/>
      <c r="H74" s="159"/>
      <c r="I74" s="159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</row>
    <row r="75" spans="1:35" s="4" customFormat="1" ht="17.25">
      <c r="A75" s="68"/>
      <c r="B75" s="68"/>
      <c r="C75" s="175"/>
      <c r="D75" s="175"/>
      <c r="E75" s="175"/>
      <c r="F75" s="176"/>
      <c r="G75" s="167"/>
      <c r="H75" s="159"/>
      <c r="I75" s="159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</row>
    <row r="76" spans="1:35" s="4" customFormat="1" ht="17.25">
      <c r="A76" s="68"/>
      <c r="B76" s="68"/>
      <c r="C76" s="175"/>
      <c r="D76" s="175"/>
      <c r="E76" s="175"/>
      <c r="F76" s="176"/>
      <c r="G76" s="167"/>
      <c r="H76" s="159"/>
      <c r="I76" s="159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</row>
    <row r="77" spans="1:35" s="4" customFormat="1" ht="17.25">
      <c r="A77" s="68"/>
      <c r="B77" s="68"/>
      <c r="C77" s="175"/>
      <c r="D77" s="175"/>
      <c r="E77" s="175"/>
      <c r="F77" s="176"/>
      <c r="G77" s="167"/>
      <c r="H77" s="159"/>
      <c r="I77" s="159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</row>
    <row r="78" spans="1:35" s="4" customFormat="1" ht="17.25">
      <c r="A78" s="68"/>
      <c r="B78" s="68"/>
      <c r="C78" s="175"/>
      <c r="D78" s="175"/>
      <c r="E78" s="175"/>
      <c r="F78" s="176"/>
      <c r="G78" s="167"/>
      <c r="H78" s="159"/>
      <c r="I78" s="159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</row>
    <row r="79" spans="1:35" s="4" customFormat="1" ht="17.25">
      <c r="A79" s="68"/>
      <c r="B79" s="68"/>
      <c r="C79" s="175"/>
      <c r="D79" s="175"/>
      <c r="E79" s="175"/>
      <c r="F79" s="176"/>
      <c r="G79" s="167"/>
      <c r="H79" s="159"/>
      <c r="I79" s="159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</row>
    <row r="80" spans="1:35" s="4" customFormat="1" ht="17.25">
      <c r="A80" s="68"/>
      <c r="B80" s="68"/>
      <c r="C80" s="175"/>
      <c r="D80" s="175"/>
      <c r="E80" s="175"/>
      <c r="F80" s="176"/>
      <c r="G80" s="167"/>
      <c r="H80" s="159"/>
      <c r="I80" s="159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</row>
    <row r="81" spans="1:35" s="4" customFormat="1" ht="17.25">
      <c r="A81" s="68"/>
      <c r="B81" s="68"/>
      <c r="C81" s="70"/>
      <c r="D81" s="70"/>
      <c r="E81" s="71"/>
      <c r="F81" s="46"/>
      <c r="G81" s="45"/>
      <c r="H81" s="47"/>
      <c r="I81" s="47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</row>
    <row r="82" spans="1:35" s="4" customFormat="1" ht="17.25">
      <c r="A82" s="68"/>
      <c r="B82" s="68"/>
      <c r="C82" s="70"/>
      <c r="D82" s="70"/>
      <c r="E82" s="71"/>
      <c r="F82" s="46"/>
      <c r="G82" s="45"/>
      <c r="H82" s="47"/>
      <c r="I82" s="47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</row>
    <row r="83" spans="1:35" s="4" customFormat="1" ht="17.25">
      <c r="A83" s="68"/>
      <c r="B83" s="68"/>
      <c r="C83" s="70"/>
      <c r="D83" s="70"/>
      <c r="E83" s="71"/>
      <c r="F83" s="46"/>
      <c r="G83" s="45"/>
      <c r="H83" s="47"/>
      <c r="I83" s="47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</row>
    <row r="84" spans="1:35" s="4" customFormat="1" ht="17.25">
      <c r="A84" s="68"/>
      <c r="B84" s="68"/>
      <c r="C84" s="70"/>
      <c r="D84" s="70"/>
      <c r="E84" s="71"/>
      <c r="F84" s="46"/>
      <c r="G84" s="45"/>
      <c r="H84" s="47"/>
      <c r="I84" s="47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</row>
    <row r="85" spans="1:35" s="4" customFormat="1" ht="17.25">
      <c r="A85" s="68"/>
      <c r="B85" s="68"/>
      <c r="C85" s="70"/>
      <c r="D85" s="70"/>
      <c r="E85" s="71"/>
      <c r="F85" s="46"/>
      <c r="G85" s="45"/>
      <c r="H85" s="47"/>
      <c r="I85" s="47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</row>
    <row r="86" spans="1:35" s="4" customFormat="1" ht="17.25">
      <c r="A86" s="68"/>
      <c r="B86" s="68"/>
      <c r="C86" s="70"/>
      <c r="D86" s="70"/>
      <c r="E86" s="71"/>
      <c r="F86" s="46"/>
      <c r="G86" s="45"/>
      <c r="H86" s="47"/>
      <c r="I86" s="47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</row>
    <row r="87" spans="1:35" s="4" customFormat="1" ht="17.25">
      <c r="A87" s="68"/>
      <c r="B87" s="68"/>
      <c r="C87" s="70"/>
      <c r="D87" s="70"/>
      <c r="E87" s="71"/>
      <c r="F87" s="46"/>
      <c r="G87" s="45"/>
      <c r="H87" s="47"/>
      <c r="I87" s="47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</row>
    <row r="88" spans="1:35" s="4" customFormat="1" ht="17.25">
      <c r="A88" s="68"/>
      <c r="B88" s="68"/>
      <c r="C88" s="70"/>
      <c r="D88" s="70"/>
      <c r="E88" s="71"/>
      <c r="F88" s="46"/>
      <c r="G88" s="45"/>
      <c r="H88" s="47"/>
      <c r="I88" s="47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</row>
    <row r="89" spans="1:35" s="4" customFormat="1" ht="15.75">
      <c r="A89" s="82"/>
      <c r="B89" s="36"/>
      <c r="C89" s="36"/>
      <c r="D89" s="45"/>
      <c r="E89" s="83"/>
      <c r="F89" s="141"/>
      <c r="G89" s="83"/>
      <c r="H89" s="107"/>
      <c r="I89" s="107"/>
      <c r="J89" s="78"/>
      <c r="K89" s="41"/>
      <c r="L89" s="78"/>
      <c r="M89" s="78"/>
      <c r="N89" s="78"/>
      <c r="O89" s="78"/>
      <c r="P89" s="41"/>
      <c r="Q89" s="41"/>
      <c r="R89" s="41"/>
      <c r="S89" s="41"/>
      <c r="T89" s="41"/>
      <c r="U89" s="41"/>
      <c r="V89" s="41"/>
      <c r="W89" s="41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</row>
    <row r="90" spans="1:35" s="4" customFormat="1" ht="15.75">
      <c r="A90" s="45"/>
      <c r="B90" s="36"/>
      <c r="C90" s="36"/>
      <c r="D90" s="45"/>
      <c r="E90" s="83"/>
      <c r="F90" s="141"/>
      <c r="G90" s="83"/>
      <c r="H90" s="107"/>
      <c r="I90" s="107"/>
      <c r="J90" s="78"/>
      <c r="K90" s="41"/>
      <c r="L90" s="78"/>
      <c r="M90" s="78"/>
      <c r="N90" s="78"/>
      <c r="O90" s="78"/>
      <c r="P90" s="41"/>
      <c r="Q90" s="41"/>
      <c r="R90" s="41"/>
      <c r="S90" s="41"/>
      <c r="T90" s="41"/>
      <c r="U90" s="41"/>
      <c r="V90" s="41"/>
      <c r="W90" s="41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</row>
    <row r="91" spans="1:35" s="4" customFormat="1" ht="15.75">
      <c r="A91" s="45"/>
      <c r="B91" s="36"/>
      <c r="C91" s="36"/>
      <c r="D91" s="45"/>
      <c r="E91" s="78"/>
      <c r="F91" s="78"/>
      <c r="G91" s="78"/>
      <c r="H91" s="72"/>
      <c r="I91" s="76"/>
      <c r="J91" s="76"/>
      <c r="K91" s="157"/>
      <c r="L91" s="75"/>
      <c r="M91" s="78"/>
      <c r="N91" s="78"/>
      <c r="O91" s="78"/>
      <c r="P91" s="41"/>
      <c r="Q91" s="41"/>
      <c r="R91" s="41"/>
      <c r="S91" s="41"/>
      <c r="T91" s="41"/>
      <c r="U91" s="41"/>
      <c r="V91" s="41"/>
      <c r="W91" s="41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</row>
    <row r="92" spans="1:35" s="4" customFormat="1" ht="15.75">
      <c r="A92" s="45"/>
      <c r="B92" s="36"/>
      <c r="C92" s="36"/>
      <c r="D92" s="45"/>
      <c r="E92" s="78"/>
      <c r="F92" s="78"/>
      <c r="G92" s="78"/>
      <c r="H92" s="72"/>
      <c r="I92" s="76"/>
      <c r="J92" s="76"/>
      <c r="K92" s="157"/>
      <c r="L92" s="75"/>
      <c r="M92" s="78"/>
      <c r="N92" s="78"/>
      <c r="O92" s="78"/>
      <c r="P92" s="41"/>
      <c r="Q92" s="41"/>
      <c r="R92" s="41"/>
      <c r="S92" s="41"/>
      <c r="T92" s="41"/>
      <c r="U92" s="41"/>
      <c r="V92" s="41"/>
      <c r="W92" s="41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</row>
    <row r="93" spans="1:35" s="4" customFormat="1" ht="15.75">
      <c r="A93" s="45"/>
      <c r="B93" s="36"/>
      <c r="C93" s="36"/>
      <c r="D93" s="45"/>
      <c r="E93" s="78"/>
      <c r="F93" s="78"/>
      <c r="G93" s="78"/>
      <c r="H93" s="72"/>
      <c r="I93" s="75"/>
      <c r="J93" s="75"/>
      <c r="K93" s="196"/>
      <c r="L93" s="75"/>
      <c r="M93" s="78"/>
      <c r="N93" s="78"/>
      <c r="O93" s="78"/>
      <c r="P93" s="41"/>
      <c r="Q93" s="41"/>
      <c r="R93" s="41"/>
      <c r="S93" s="41"/>
      <c r="T93" s="41"/>
      <c r="U93" s="41"/>
      <c r="V93" s="41"/>
      <c r="W93" s="41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</row>
    <row r="94" spans="1:35" s="4" customFormat="1" ht="15.75">
      <c r="A94" s="45"/>
      <c r="B94" s="36"/>
      <c r="C94" s="36"/>
      <c r="D94" s="45"/>
      <c r="E94" s="78"/>
      <c r="F94" s="78"/>
      <c r="G94" s="78"/>
      <c r="H94" s="143"/>
      <c r="I94" s="76"/>
      <c r="J94" s="76"/>
      <c r="K94" s="157"/>
      <c r="L94" s="75"/>
      <c r="M94" s="78"/>
      <c r="N94" s="78"/>
      <c r="O94" s="78"/>
      <c r="P94" s="42"/>
      <c r="Q94" s="42"/>
      <c r="R94" s="41"/>
      <c r="S94" s="41"/>
      <c r="T94" s="41"/>
      <c r="U94" s="41"/>
      <c r="V94" s="41"/>
      <c r="W94" s="41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</row>
    <row r="95" spans="1:35" s="4" customFormat="1" ht="15.75">
      <c r="A95" s="45"/>
      <c r="B95" s="36"/>
      <c r="C95" s="36"/>
      <c r="D95" s="45"/>
      <c r="E95" s="78"/>
      <c r="F95" s="78"/>
      <c r="G95" s="78"/>
      <c r="H95" s="143"/>
      <c r="I95" s="76"/>
      <c r="J95" s="76"/>
      <c r="K95" s="157"/>
      <c r="L95" s="75"/>
      <c r="M95" s="78"/>
      <c r="N95" s="78"/>
      <c r="O95" s="78"/>
      <c r="P95" s="42"/>
      <c r="Q95" s="42"/>
      <c r="R95" s="41"/>
      <c r="S95" s="41"/>
      <c r="T95" s="41"/>
      <c r="U95" s="41"/>
      <c r="V95" s="41"/>
      <c r="W95" s="41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</row>
    <row r="96" spans="1:35" s="4" customFormat="1" ht="15.75">
      <c r="A96" s="45"/>
      <c r="B96" s="36"/>
      <c r="C96" s="36"/>
      <c r="D96" s="45"/>
      <c r="E96" s="78"/>
      <c r="F96" s="78"/>
      <c r="G96" s="78"/>
      <c r="H96" s="143"/>
      <c r="I96" s="76"/>
      <c r="J96" s="76"/>
      <c r="K96" s="157"/>
      <c r="L96" s="75"/>
      <c r="M96" s="78"/>
      <c r="N96" s="78"/>
      <c r="O96" s="78"/>
      <c r="P96" s="41"/>
      <c r="Q96" s="41"/>
      <c r="R96" s="41"/>
      <c r="S96" s="41"/>
      <c r="T96" s="41"/>
      <c r="U96" s="41"/>
      <c r="V96" s="41"/>
      <c r="W96" s="41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</row>
    <row r="97" spans="1:35" s="4" customFormat="1" ht="15.75">
      <c r="A97" s="3"/>
      <c r="B97" s="3"/>
      <c r="C97" s="3"/>
      <c r="D97" s="47"/>
      <c r="E97" s="78"/>
      <c r="F97" s="78"/>
      <c r="G97" s="78"/>
      <c r="H97" s="72"/>
      <c r="I97" s="76"/>
      <c r="J97" s="76"/>
      <c r="K97" s="157"/>
      <c r="L97" s="75"/>
      <c r="M97" s="78"/>
      <c r="N97" s="78"/>
      <c r="O97" s="78"/>
      <c r="P97" s="41"/>
      <c r="Q97" s="41"/>
      <c r="R97" s="41"/>
      <c r="S97" s="41"/>
      <c r="T97" s="41"/>
      <c r="U97" s="41"/>
      <c r="V97" s="41"/>
      <c r="W97" s="41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</row>
    <row r="98" spans="1:35" s="4" customFormat="1" ht="15.75">
      <c r="A98" s="3"/>
      <c r="B98" s="3"/>
      <c r="C98" s="3"/>
      <c r="D98" s="47"/>
      <c r="E98" s="78"/>
      <c r="F98" s="78"/>
      <c r="G98" s="78"/>
      <c r="H98" s="72"/>
      <c r="I98" s="75"/>
      <c r="J98" s="75"/>
      <c r="K98" s="196"/>
      <c r="L98" s="75"/>
      <c r="M98" s="78"/>
      <c r="N98" s="78"/>
      <c r="O98" s="78"/>
      <c r="P98" s="41"/>
      <c r="Q98" s="41"/>
      <c r="R98" s="41"/>
      <c r="S98" s="41"/>
      <c r="T98" s="41"/>
      <c r="U98" s="41"/>
      <c r="V98" s="41"/>
      <c r="W98" s="41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</row>
    <row r="99" spans="1:35" s="4" customFormat="1" ht="15.75">
      <c r="A99" s="3"/>
      <c r="B99" s="3"/>
      <c r="C99" s="3"/>
      <c r="D99" s="47"/>
      <c r="E99" s="78"/>
      <c r="F99" s="78"/>
      <c r="G99" s="78"/>
      <c r="H99" s="72"/>
      <c r="I99" s="76"/>
      <c r="J99" s="76"/>
      <c r="K99" s="157"/>
      <c r="L99" s="75"/>
      <c r="M99" s="78"/>
      <c r="N99" s="78"/>
      <c r="O99" s="78"/>
      <c r="P99" s="41"/>
      <c r="Q99" s="41"/>
      <c r="R99" s="41"/>
      <c r="S99" s="41"/>
      <c r="T99" s="41"/>
      <c r="U99" s="41"/>
      <c r="V99" s="41"/>
      <c r="W99" s="41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</row>
    <row r="100" spans="1:35" s="4" customFormat="1" ht="15.75">
      <c r="A100" s="3"/>
      <c r="B100" s="3"/>
      <c r="C100" s="3"/>
      <c r="D100" s="47"/>
      <c r="E100" s="78"/>
      <c r="F100" s="78"/>
      <c r="G100" s="78"/>
      <c r="H100" s="72"/>
      <c r="I100" s="76"/>
      <c r="J100" s="76"/>
      <c r="K100" s="157"/>
      <c r="L100" s="75"/>
      <c r="M100" s="78"/>
      <c r="N100" s="78"/>
      <c r="O100" s="78"/>
      <c r="P100" s="41"/>
      <c r="Q100" s="41"/>
      <c r="R100" s="41"/>
      <c r="S100" s="41"/>
      <c r="T100" s="41"/>
      <c r="U100" s="41"/>
      <c r="V100" s="41"/>
      <c r="W100" s="41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</row>
    <row r="101" spans="1:35" s="4" customFormat="1" ht="15.75">
      <c r="A101" s="3"/>
      <c r="B101" s="3"/>
      <c r="C101" s="3"/>
      <c r="D101" s="47"/>
      <c r="E101" s="78"/>
      <c r="F101" s="78"/>
      <c r="G101" s="78"/>
      <c r="H101" s="72"/>
      <c r="I101" s="76"/>
      <c r="J101" s="76"/>
      <c r="K101" s="157"/>
      <c r="L101" s="75"/>
      <c r="M101" s="78"/>
      <c r="N101" s="78"/>
      <c r="O101" s="78"/>
      <c r="P101" s="41"/>
      <c r="Q101" s="41"/>
      <c r="R101" s="41"/>
      <c r="S101" s="41"/>
      <c r="T101" s="41"/>
      <c r="U101" s="41"/>
      <c r="V101" s="41"/>
      <c r="W101" s="41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</row>
    <row r="102" spans="1:35" s="4" customFormat="1" ht="15.75">
      <c r="A102" s="3"/>
      <c r="B102" s="3"/>
      <c r="C102" s="3"/>
      <c r="D102" s="47"/>
      <c r="E102" s="78"/>
      <c r="F102" s="78"/>
      <c r="G102" s="78"/>
      <c r="H102" s="72"/>
      <c r="I102" s="75"/>
      <c r="J102" s="75"/>
      <c r="K102" s="196"/>
      <c r="L102" s="75"/>
      <c r="M102" s="78"/>
      <c r="N102" s="78"/>
      <c r="O102" s="78"/>
      <c r="P102" s="41"/>
      <c r="Q102" s="41"/>
      <c r="R102" s="41"/>
      <c r="S102" s="41"/>
      <c r="T102" s="41"/>
      <c r="U102" s="41"/>
      <c r="V102" s="41"/>
      <c r="W102" s="41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</row>
    <row r="103" spans="1:35" s="4" customFormat="1" ht="15.75">
      <c r="A103" s="3"/>
      <c r="B103" s="3"/>
      <c r="C103" s="3"/>
      <c r="D103" s="47"/>
      <c r="E103" s="107"/>
      <c r="F103" s="107"/>
      <c r="G103" s="142"/>
      <c r="H103" s="72"/>
      <c r="I103" s="72"/>
      <c r="J103" s="75"/>
      <c r="K103" s="196"/>
      <c r="L103" s="75"/>
      <c r="M103" s="78"/>
      <c r="N103" s="78"/>
      <c r="O103" s="78"/>
      <c r="P103" s="42"/>
      <c r="Q103" s="42"/>
      <c r="R103" s="41"/>
      <c r="S103" s="41"/>
      <c r="T103" s="41"/>
      <c r="U103" s="41"/>
      <c r="V103" s="41"/>
      <c r="W103" s="41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</row>
    <row r="104" spans="1:35" s="4" customFormat="1" ht="15.75">
      <c r="A104" s="3"/>
      <c r="B104" s="3"/>
      <c r="C104" s="3"/>
      <c r="D104" s="47"/>
      <c r="E104" s="107"/>
      <c r="F104" s="107"/>
      <c r="G104" s="142"/>
      <c r="H104" s="72"/>
      <c r="I104" s="72"/>
      <c r="J104" s="75"/>
      <c r="K104" s="196"/>
      <c r="L104" s="75"/>
      <c r="M104" s="78"/>
      <c r="N104" s="78"/>
      <c r="O104" s="78"/>
      <c r="P104" s="42"/>
      <c r="Q104" s="42"/>
      <c r="R104" s="41"/>
      <c r="S104" s="41"/>
      <c r="T104" s="41"/>
      <c r="U104" s="41"/>
      <c r="V104" s="41"/>
      <c r="W104" s="41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</row>
    <row r="105" spans="4:35" s="4" customFormat="1" ht="15.75">
      <c r="D105" s="47"/>
      <c r="E105" s="107"/>
      <c r="F105" s="107"/>
      <c r="G105" s="142"/>
      <c r="H105" s="72"/>
      <c r="I105" s="76"/>
      <c r="J105" s="76"/>
      <c r="K105" s="157"/>
      <c r="L105" s="75"/>
      <c r="M105" s="78"/>
      <c r="N105" s="78"/>
      <c r="O105" s="78"/>
      <c r="P105" s="42"/>
      <c r="Q105" s="42"/>
      <c r="R105" s="41"/>
      <c r="S105" s="41"/>
      <c r="T105" s="41"/>
      <c r="U105" s="41"/>
      <c r="V105" s="41"/>
      <c r="W105" s="41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</row>
    <row r="106" spans="4:35" s="4" customFormat="1" ht="15.75">
      <c r="D106" s="47"/>
      <c r="E106" s="107"/>
      <c r="F106" s="107"/>
      <c r="G106" s="142"/>
      <c r="H106" s="72"/>
      <c r="I106" s="75"/>
      <c r="J106" s="75"/>
      <c r="K106" s="196"/>
      <c r="L106" s="75"/>
      <c r="M106" s="78"/>
      <c r="N106" s="78"/>
      <c r="O106" s="78"/>
      <c r="P106" s="41"/>
      <c r="Q106" s="41"/>
      <c r="R106" s="41"/>
      <c r="S106" s="41"/>
      <c r="T106" s="41"/>
      <c r="U106" s="41"/>
      <c r="V106" s="41"/>
      <c r="W106" s="41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</row>
    <row r="107" spans="4:35" s="4" customFormat="1" ht="15.75">
      <c r="D107" s="47"/>
      <c r="E107" s="142"/>
      <c r="F107" s="107"/>
      <c r="G107" s="142"/>
      <c r="H107" s="72"/>
      <c r="I107" s="75"/>
      <c r="J107" s="75"/>
      <c r="K107" s="196"/>
      <c r="L107" s="75"/>
      <c r="M107" s="78"/>
      <c r="N107" s="78"/>
      <c r="O107" s="78"/>
      <c r="P107" s="41"/>
      <c r="Q107" s="41"/>
      <c r="R107" s="41"/>
      <c r="S107" s="41"/>
      <c r="T107" s="41"/>
      <c r="U107" s="41"/>
      <c r="V107" s="41"/>
      <c r="W107" s="41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</row>
    <row r="108" spans="4:35" s="4" customFormat="1" ht="15.75">
      <c r="D108" s="47"/>
      <c r="E108" s="142"/>
      <c r="F108" s="107"/>
      <c r="G108" s="142"/>
      <c r="H108" s="107"/>
      <c r="I108" s="78"/>
      <c r="J108" s="78"/>
      <c r="K108" s="41"/>
      <c r="L108" s="78"/>
      <c r="M108" s="78"/>
      <c r="N108" s="78"/>
      <c r="O108" s="78"/>
      <c r="P108" s="41"/>
      <c r="Q108" s="41"/>
      <c r="R108" s="41"/>
      <c r="S108" s="41"/>
      <c r="T108" s="41"/>
      <c r="U108" s="41"/>
      <c r="V108" s="41"/>
      <c r="W108" s="41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</row>
    <row r="109" spans="4:35" s="4" customFormat="1" ht="15.75">
      <c r="D109" s="47"/>
      <c r="E109" s="142"/>
      <c r="F109" s="107"/>
      <c r="G109" s="142"/>
      <c r="H109" s="107"/>
      <c r="I109" s="78"/>
      <c r="J109" s="78"/>
      <c r="K109" s="41"/>
      <c r="L109" s="78"/>
      <c r="M109" s="78"/>
      <c r="N109" s="78"/>
      <c r="O109" s="78"/>
      <c r="P109" s="42"/>
      <c r="Q109" s="42"/>
      <c r="R109" s="41"/>
      <c r="S109" s="41"/>
      <c r="T109" s="41"/>
      <c r="U109" s="41"/>
      <c r="V109" s="41"/>
      <c r="W109" s="41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</row>
    <row r="110" spans="4:35" s="4" customFormat="1" ht="15.75">
      <c r="D110" s="47"/>
      <c r="E110" s="142"/>
      <c r="F110" s="107"/>
      <c r="G110" s="142"/>
      <c r="H110" s="107"/>
      <c r="I110" s="78"/>
      <c r="J110" s="78"/>
      <c r="K110" s="41"/>
      <c r="L110" s="78"/>
      <c r="M110" s="78"/>
      <c r="N110" s="78"/>
      <c r="O110" s="78"/>
      <c r="P110" s="42"/>
      <c r="Q110" s="42"/>
      <c r="R110" s="41"/>
      <c r="S110" s="41"/>
      <c r="T110" s="41"/>
      <c r="U110" s="41"/>
      <c r="V110" s="41"/>
      <c r="W110" s="41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</row>
    <row r="111" spans="4:35" s="4" customFormat="1" ht="15.75">
      <c r="D111" s="47"/>
      <c r="E111" s="48"/>
      <c r="F111" s="47"/>
      <c r="G111" s="48"/>
      <c r="H111" s="47"/>
      <c r="I111" s="47"/>
      <c r="J111" s="42"/>
      <c r="K111" s="41"/>
      <c r="L111" s="42"/>
      <c r="M111" s="42"/>
      <c r="N111" s="42"/>
      <c r="O111" s="42"/>
      <c r="P111" s="42"/>
      <c r="Q111" s="42"/>
      <c r="R111" s="41"/>
      <c r="S111" s="41"/>
      <c r="T111" s="41"/>
      <c r="U111" s="41"/>
      <c r="V111" s="41"/>
      <c r="W111" s="41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</row>
    <row r="112" spans="4:35" s="4" customFormat="1" ht="15.75">
      <c r="D112" s="47"/>
      <c r="E112" s="48"/>
      <c r="F112" s="47"/>
      <c r="G112" s="48"/>
      <c r="H112" s="47"/>
      <c r="I112" s="47"/>
      <c r="J112" s="42"/>
      <c r="K112" s="41"/>
      <c r="L112" s="42"/>
      <c r="M112" s="42"/>
      <c r="N112" s="42"/>
      <c r="O112" s="42"/>
      <c r="P112" s="42"/>
      <c r="Q112" s="42"/>
      <c r="R112" s="41"/>
      <c r="S112" s="41"/>
      <c r="T112" s="41"/>
      <c r="U112" s="41"/>
      <c r="V112" s="41"/>
      <c r="W112" s="41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</row>
    <row r="113" spans="4:35" s="4" customFormat="1" ht="15.75">
      <c r="D113" s="47"/>
      <c r="E113" s="48"/>
      <c r="F113" s="47"/>
      <c r="G113" s="48"/>
      <c r="H113" s="47"/>
      <c r="I113" s="47"/>
      <c r="J113" s="42"/>
      <c r="K113" s="41"/>
      <c r="L113" s="42"/>
      <c r="M113" s="42"/>
      <c r="N113" s="42"/>
      <c r="O113" s="42"/>
      <c r="P113" s="42"/>
      <c r="Q113" s="42"/>
      <c r="R113" s="41"/>
      <c r="S113" s="41"/>
      <c r="T113" s="41"/>
      <c r="U113" s="41"/>
      <c r="V113" s="41"/>
      <c r="W113" s="41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</row>
    <row r="114" spans="1:35" s="4" customFormat="1" ht="15.75">
      <c r="A114" s="47"/>
      <c r="B114" s="47"/>
      <c r="C114" s="47"/>
      <c r="D114" s="47"/>
      <c r="E114" s="48"/>
      <c r="F114" s="47"/>
      <c r="G114" s="48"/>
      <c r="H114" s="47"/>
      <c r="I114" s="47"/>
      <c r="J114" s="42"/>
      <c r="K114" s="41"/>
      <c r="L114" s="42"/>
      <c r="M114" s="42"/>
      <c r="N114" s="42"/>
      <c r="O114" s="42"/>
      <c r="P114" s="42"/>
      <c r="Q114" s="42"/>
      <c r="R114" s="41"/>
      <c r="S114" s="41"/>
      <c r="T114" s="41"/>
      <c r="U114" s="41"/>
      <c r="V114" s="41"/>
      <c r="W114" s="41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</row>
    <row r="115" spans="1:35" s="4" customFormat="1" ht="15.75">
      <c r="A115" s="47"/>
      <c r="B115" s="47"/>
      <c r="C115" s="47"/>
      <c r="D115" s="47"/>
      <c r="E115" s="48"/>
      <c r="F115" s="47"/>
      <c r="G115" s="48"/>
      <c r="H115" s="47"/>
      <c r="I115" s="47"/>
      <c r="J115" s="42"/>
      <c r="K115" s="41"/>
      <c r="L115" s="42"/>
      <c r="M115" s="42"/>
      <c r="N115" s="42"/>
      <c r="O115" s="42"/>
      <c r="P115" s="42"/>
      <c r="Q115" s="42"/>
      <c r="R115" s="41"/>
      <c r="S115" s="41"/>
      <c r="T115" s="41"/>
      <c r="U115" s="41"/>
      <c r="V115" s="41"/>
      <c r="W115" s="41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</row>
    <row r="116" spans="1:35" s="4" customFormat="1" ht="15.75">
      <c r="A116" s="47"/>
      <c r="B116" s="47"/>
      <c r="C116" s="47"/>
      <c r="D116" s="47"/>
      <c r="E116" s="48"/>
      <c r="F116" s="47"/>
      <c r="G116" s="48"/>
      <c r="H116" s="47"/>
      <c r="I116" s="47"/>
      <c r="J116" s="42"/>
      <c r="K116" s="41"/>
      <c r="L116" s="42"/>
      <c r="M116" s="42"/>
      <c r="N116" s="42"/>
      <c r="O116" s="42"/>
      <c r="P116" s="42"/>
      <c r="Q116" s="42"/>
      <c r="R116" s="41"/>
      <c r="S116" s="41"/>
      <c r="T116" s="41"/>
      <c r="U116" s="41"/>
      <c r="V116" s="41"/>
      <c r="W116" s="41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</row>
    <row r="117" spans="1:35" s="4" customFormat="1" ht="15.75">
      <c r="A117" s="47"/>
      <c r="B117" s="47"/>
      <c r="C117" s="47"/>
      <c r="D117" s="47"/>
      <c r="E117" s="48"/>
      <c r="F117" s="47"/>
      <c r="G117" s="48"/>
      <c r="H117" s="47"/>
      <c r="I117" s="47"/>
      <c r="J117" s="42"/>
      <c r="K117" s="41"/>
      <c r="L117" s="42"/>
      <c r="M117" s="42"/>
      <c r="N117" s="42"/>
      <c r="O117" s="42"/>
      <c r="P117" s="42"/>
      <c r="Q117" s="42"/>
      <c r="R117" s="41"/>
      <c r="S117" s="41"/>
      <c r="T117" s="41"/>
      <c r="U117" s="41"/>
      <c r="V117" s="41"/>
      <c r="W117" s="41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</row>
    <row r="118" spans="1:35" s="4" customFormat="1" ht="15.75">
      <c r="A118" s="47"/>
      <c r="B118" s="47"/>
      <c r="C118" s="47"/>
      <c r="D118" s="47"/>
      <c r="E118" s="48"/>
      <c r="F118" s="47"/>
      <c r="G118" s="48"/>
      <c r="H118" s="47"/>
      <c r="I118" s="47"/>
      <c r="J118" s="42"/>
      <c r="K118" s="41"/>
      <c r="L118" s="42"/>
      <c r="M118" s="42"/>
      <c r="N118" s="42"/>
      <c r="O118" s="42"/>
      <c r="P118" s="42"/>
      <c r="Q118" s="42"/>
      <c r="R118" s="41"/>
      <c r="S118" s="41"/>
      <c r="T118" s="41"/>
      <c r="U118" s="41"/>
      <c r="V118" s="41"/>
      <c r="W118" s="41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</row>
    <row r="119" spans="1:35" s="4" customFormat="1" ht="15.75">
      <c r="A119" s="47"/>
      <c r="B119" s="47"/>
      <c r="C119" s="47"/>
      <c r="D119" s="47"/>
      <c r="E119" s="48"/>
      <c r="F119" s="47"/>
      <c r="G119" s="48"/>
      <c r="H119" s="47"/>
      <c r="I119" s="47"/>
      <c r="J119" s="42"/>
      <c r="K119" s="41"/>
      <c r="L119" s="42"/>
      <c r="M119" s="42"/>
      <c r="N119" s="42"/>
      <c r="O119" s="42"/>
      <c r="P119" s="42"/>
      <c r="Q119" s="42"/>
      <c r="R119" s="41"/>
      <c r="S119" s="41"/>
      <c r="T119" s="41"/>
      <c r="U119" s="41"/>
      <c r="V119" s="41"/>
      <c r="W119" s="41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</row>
    <row r="120" spans="1:35" s="4" customFormat="1" ht="15.75">
      <c r="A120" s="47"/>
      <c r="B120" s="47"/>
      <c r="C120" s="47"/>
      <c r="D120" s="47"/>
      <c r="E120" s="48"/>
      <c r="F120" s="47"/>
      <c r="G120" s="48"/>
      <c r="H120" s="47"/>
      <c r="I120" s="47"/>
      <c r="J120" s="42"/>
      <c r="K120" s="41"/>
      <c r="L120" s="42"/>
      <c r="M120" s="42"/>
      <c r="N120" s="42"/>
      <c r="O120" s="42"/>
      <c r="P120" s="42"/>
      <c r="Q120" s="42"/>
      <c r="R120" s="41"/>
      <c r="S120" s="41"/>
      <c r="T120" s="41"/>
      <c r="U120" s="41"/>
      <c r="V120" s="41"/>
      <c r="W120" s="41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</row>
    <row r="121" spans="1:35" s="4" customFormat="1" ht="15.75">
      <c r="A121" s="47"/>
      <c r="B121" s="47"/>
      <c r="C121" s="47"/>
      <c r="D121" s="47"/>
      <c r="E121" s="48"/>
      <c r="F121" s="47"/>
      <c r="G121" s="48"/>
      <c r="H121" s="47"/>
      <c r="I121" s="47"/>
      <c r="J121" s="42"/>
      <c r="K121" s="41"/>
      <c r="L121" s="42"/>
      <c r="M121" s="42"/>
      <c r="N121" s="42"/>
      <c r="O121" s="42"/>
      <c r="P121" s="42"/>
      <c r="Q121" s="42"/>
      <c r="R121" s="41"/>
      <c r="S121" s="41"/>
      <c r="T121" s="41"/>
      <c r="U121" s="41"/>
      <c r="V121" s="41"/>
      <c r="W121" s="41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</row>
    <row r="122" spans="1:35" s="4" customFormat="1" ht="15.75">
      <c r="A122" s="49"/>
      <c r="B122" s="49"/>
      <c r="C122" s="49"/>
      <c r="D122" s="49"/>
      <c r="E122" s="49"/>
      <c r="F122" s="49"/>
      <c r="G122" s="50"/>
      <c r="H122" s="47"/>
      <c r="I122" s="42"/>
      <c r="J122" s="42"/>
      <c r="K122" s="41"/>
      <c r="L122" s="42"/>
      <c r="M122" s="42"/>
      <c r="N122" s="42"/>
      <c r="O122" s="42"/>
      <c r="P122" s="42"/>
      <c r="Q122" s="42"/>
      <c r="R122" s="159"/>
      <c r="S122" s="159"/>
      <c r="T122" s="159"/>
      <c r="U122" s="159"/>
      <c r="V122" s="159"/>
      <c r="W122" s="159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</row>
    <row r="123" spans="1:35" s="4" customFormat="1" ht="15.75">
      <c r="A123" s="49"/>
      <c r="B123" s="49"/>
      <c r="C123" s="49"/>
      <c r="D123" s="49"/>
      <c r="E123" s="49"/>
      <c r="F123" s="49"/>
      <c r="G123" s="50"/>
      <c r="H123" s="47"/>
      <c r="I123" s="42"/>
      <c r="J123" s="42"/>
      <c r="K123" s="41"/>
      <c r="L123" s="42"/>
      <c r="M123" s="42"/>
      <c r="N123" s="42"/>
      <c r="O123" s="42"/>
      <c r="P123" s="42"/>
      <c r="Q123" s="42"/>
      <c r="R123" s="159"/>
      <c r="S123" s="159"/>
      <c r="T123" s="159"/>
      <c r="U123" s="159"/>
      <c r="V123" s="159"/>
      <c r="W123" s="159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</row>
    <row r="124" spans="1:35" s="4" customFormat="1" ht="15.75">
      <c r="A124" s="47"/>
      <c r="B124" s="47"/>
      <c r="C124" s="47"/>
      <c r="D124" s="47"/>
      <c r="E124" s="47"/>
      <c r="F124" s="47"/>
      <c r="G124" s="48"/>
      <c r="H124" s="47"/>
      <c r="I124" s="47"/>
      <c r="J124" s="42"/>
      <c r="K124" s="41"/>
      <c r="L124" s="42"/>
      <c r="M124" s="42"/>
      <c r="N124" s="42"/>
      <c r="O124" s="42"/>
      <c r="P124" s="42"/>
      <c r="Q124" s="42"/>
      <c r="R124" s="41"/>
      <c r="S124" s="41"/>
      <c r="T124" s="41"/>
      <c r="U124" s="41"/>
      <c r="V124" s="41"/>
      <c r="W124" s="41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</row>
    <row r="125" spans="1:23" ht="15.75">
      <c r="A125" s="51"/>
      <c r="B125" s="47"/>
      <c r="C125" s="47"/>
      <c r="D125" s="51"/>
      <c r="E125" s="51"/>
      <c r="F125" s="51"/>
      <c r="G125" s="52"/>
      <c r="H125" s="51"/>
      <c r="I125" s="51"/>
      <c r="J125" s="53"/>
      <c r="K125" s="41"/>
      <c r="L125" s="53"/>
      <c r="M125" s="53"/>
      <c r="N125" s="53"/>
      <c r="O125" s="53"/>
      <c r="P125" s="53"/>
      <c r="Q125" s="53"/>
      <c r="R125" s="41"/>
      <c r="S125" s="41"/>
      <c r="T125" s="41"/>
      <c r="U125" s="41"/>
      <c r="V125" s="41"/>
      <c r="W125" s="41"/>
    </row>
    <row r="126" spans="1:23" ht="15.75">
      <c r="A126" s="51"/>
      <c r="B126" s="47"/>
      <c r="C126" s="47"/>
      <c r="D126" s="51"/>
      <c r="E126" s="51"/>
      <c r="F126" s="51"/>
      <c r="G126" s="52"/>
      <c r="H126" s="51"/>
      <c r="I126" s="51"/>
      <c r="J126" s="53"/>
      <c r="K126" s="41"/>
      <c r="L126" s="53"/>
      <c r="M126" s="53"/>
      <c r="N126" s="53"/>
      <c r="O126" s="53"/>
      <c r="P126" s="53"/>
      <c r="Q126" s="53"/>
      <c r="R126" s="41"/>
      <c r="S126" s="41"/>
      <c r="T126" s="41"/>
      <c r="U126" s="41"/>
      <c r="V126" s="41"/>
      <c r="W126" s="41"/>
    </row>
    <row r="127" spans="1:23" ht="15.75">
      <c r="A127" s="51"/>
      <c r="B127" s="47"/>
      <c r="C127" s="47"/>
      <c r="D127" s="51"/>
      <c r="E127" s="51"/>
      <c r="F127" s="51"/>
      <c r="G127" s="52"/>
      <c r="H127" s="51"/>
      <c r="I127" s="51"/>
      <c r="J127" s="53"/>
      <c r="K127" s="41"/>
      <c r="L127" s="53"/>
      <c r="M127" s="53"/>
      <c r="N127" s="53"/>
      <c r="O127" s="53"/>
      <c r="P127" s="53"/>
      <c r="Q127" s="53"/>
      <c r="R127" s="41"/>
      <c r="S127" s="41"/>
      <c r="T127" s="41"/>
      <c r="U127" s="41"/>
      <c r="V127" s="41"/>
      <c r="W127" s="41"/>
    </row>
    <row r="128" spans="1:23" s="152" customFormat="1" ht="15.75">
      <c r="A128" s="51"/>
      <c r="B128" s="47"/>
      <c r="C128" s="47"/>
      <c r="D128" s="51"/>
      <c r="E128" s="51"/>
      <c r="F128" s="51"/>
      <c r="G128" s="52"/>
      <c r="H128" s="51"/>
      <c r="I128" s="51"/>
      <c r="J128" s="53"/>
      <c r="K128" s="41"/>
      <c r="L128" s="53"/>
      <c r="M128" s="53"/>
      <c r="N128" s="53"/>
      <c r="O128" s="53"/>
      <c r="P128" s="53"/>
      <c r="Q128" s="53"/>
      <c r="R128" s="41"/>
      <c r="S128" s="41"/>
      <c r="T128" s="41"/>
      <c r="U128" s="41"/>
      <c r="V128" s="41"/>
      <c r="W128" s="41"/>
    </row>
    <row r="129" spans="1:23" s="152" customFormat="1" ht="15.75">
      <c r="A129" s="51"/>
      <c r="B129" s="47"/>
      <c r="C129" s="47"/>
      <c r="D129" s="51"/>
      <c r="E129" s="51"/>
      <c r="F129" s="51"/>
      <c r="G129" s="52"/>
      <c r="H129" s="51"/>
      <c r="I129" s="51"/>
      <c r="J129" s="53"/>
      <c r="K129" s="41"/>
      <c r="L129" s="53"/>
      <c r="M129" s="53"/>
      <c r="N129" s="53"/>
      <c r="O129" s="53"/>
      <c r="P129" s="53"/>
      <c r="Q129" s="53"/>
      <c r="R129" s="41"/>
      <c r="S129" s="41"/>
      <c r="T129" s="41"/>
      <c r="U129" s="41"/>
      <c r="V129" s="41"/>
      <c r="W129" s="41"/>
    </row>
    <row r="130" spans="1:23" s="152" customFormat="1" ht="15.75">
      <c r="A130" s="51"/>
      <c r="B130" s="47"/>
      <c r="C130" s="47"/>
      <c r="D130" s="51"/>
      <c r="E130" s="51"/>
      <c r="F130" s="51"/>
      <c r="G130" s="52"/>
      <c r="H130" s="51"/>
      <c r="I130" s="51"/>
      <c r="J130" s="53"/>
      <c r="K130" s="41"/>
      <c r="L130" s="53"/>
      <c r="M130" s="53"/>
      <c r="N130" s="53"/>
      <c r="O130" s="53"/>
      <c r="P130" s="53"/>
      <c r="Q130" s="53"/>
      <c r="R130" s="41"/>
      <c r="S130" s="41"/>
      <c r="T130" s="41"/>
      <c r="U130" s="41"/>
      <c r="V130" s="41"/>
      <c r="W130" s="41"/>
    </row>
    <row r="131" spans="1:23" s="152" customFormat="1" ht="15.75">
      <c r="A131" s="54"/>
      <c r="B131" s="47"/>
      <c r="C131" s="47"/>
      <c r="D131" s="54"/>
      <c r="E131" s="54"/>
      <c r="F131" s="54"/>
      <c r="G131" s="55"/>
      <c r="H131" s="54"/>
      <c r="I131" s="54"/>
      <c r="J131" s="56"/>
      <c r="K131" s="41"/>
      <c r="L131" s="56"/>
      <c r="M131" s="56"/>
      <c r="N131" s="56"/>
      <c r="O131" s="56"/>
      <c r="P131" s="56"/>
      <c r="Q131" s="56"/>
      <c r="R131" s="41"/>
      <c r="S131" s="41"/>
      <c r="T131" s="41"/>
      <c r="U131" s="41"/>
      <c r="V131" s="41"/>
      <c r="W131" s="41"/>
    </row>
    <row r="132" spans="1:23" s="152" customFormat="1" ht="15.75">
      <c r="A132" s="51"/>
      <c r="B132" s="47"/>
      <c r="C132" s="47"/>
      <c r="D132" s="51"/>
      <c r="E132" s="51"/>
      <c r="F132" s="51"/>
      <c r="G132" s="52"/>
      <c r="H132" s="51"/>
      <c r="I132" s="51"/>
      <c r="J132" s="53"/>
      <c r="K132" s="41"/>
      <c r="L132" s="53"/>
      <c r="M132" s="53"/>
      <c r="N132" s="53"/>
      <c r="O132" s="53"/>
      <c r="P132" s="53"/>
      <c r="Q132" s="53"/>
      <c r="R132" s="41"/>
      <c r="S132" s="41"/>
      <c r="T132" s="41"/>
      <c r="U132" s="41"/>
      <c r="V132" s="41"/>
      <c r="W132" s="41"/>
    </row>
    <row r="133" spans="1:23" s="152" customFormat="1" ht="15.75">
      <c r="A133" s="51"/>
      <c r="B133" s="47"/>
      <c r="C133" s="47"/>
      <c r="D133" s="51"/>
      <c r="E133" s="51"/>
      <c r="F133" s="51"/>
      <c r="G133" s="52"/>
      <c r="H133" s="51"/>
      <c r="I133" s="51"/>
      <c r="J133" s="53"/>
      <c r="K133" s="41"/>
      <c r="L133" s="53"/>
      <c r="M133" s="53"/>
      <c r="N133" s="53"/>
      <c r="O133" s="53"/>
      <c r="P133" s="53"/>
      <c r="Q133" s="53"/>
      <c r="R133" s="41"/>
      <c r="S133" s="41"/>
      <c r="T133" s="41"/>
      <c r="U133" s="41"/>
      <c r="V133" s="41"/>
      <c r="W133" s="41"/>
    </row>
    <row r="134" spans="1:23" s="152" customFormat="1" ht="15.75">
      <c r="A134" s="51"/>
      <c r="B134" s="47"/>
      <c r="C134" s="47"/>
      <c r="D134" s="51"/>
      <c r="E134" s="51"/>
      <c r="F134" s="51"/>
      <c r="G134" s="52"/>
      <c r="H134" s="51"/>
      <c r="I134" s="51"/>
      <c r="J134" s="53"/>
      <c r="K134" s="41"/>
      <c r="L134" s="53"/>
      <c r="M134" s="53"/>
      <c r="N134" s="53"/>
      <c r="O134" s="53"/>
      <c r="P134" s="53"/>
      <c r="Q134" s="53"/>
      <c r="R134" s="41"/>
      <c r="S134" s="41"/>
      <c r="T134" s="41"/>
      <c r="U134" s="41"/>
      <c r="V134" s="41"/>
      <c r="W134" s="41"/>
    </row>
  </sheetData>
  <sheetProtection/>
  <mergeCells count="4">
    <mergeCell ref="A7:Q7"/>
    <mergeCell ref="A8:Q8"/>
    <mergeCell ref="A9:Q9"/>
    <mergeCell ref="C18:D18"/>
  </mergeCells>
  <printOptions/>
  <pageMargins left="0.5905511811023623" right="0" top="0" bottom="0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Korisnik</cp:lastModifiedBy>
  <cp:lastPrinted>2012-12-18T13:53:23Z</cp:lastPrinted>
  <dcterms:created xsi:type="dcterms:W3CDTF">2003-09-05T07:00:29Z</dcterms:created>
  <dcterms:modified xsi:type="dcterms:W3CDTF">2012-12-18T13:54:24Z</dcterms:modified>
  <cp:category/>
  <cp:version/>
  <cp:contentType/>
  <cp:contentStatus/>
</cp:coreProperties>
</file>