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tabRatio="72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<sst xmlns="http://schemas.openxmlformats.org/spreadsheetml/2006/main" count="134" uniqueCount="128">
  <si>
    <t>Poz.</t>
  </si>
  <si>
    <t>60.1</t>
  </si>
  <si>
    <t>OPĆINA MATULJI</t>
  </si>
  <si>
    <t>Poticajna stanogradnja</t>
  </si>
  <si>
    <t>IZVORI FINANCIRANJA</t>
  </si>
  <si>
    <t>Vlastiti prihodi</t>
  </si>
  <si>
    <t>Ukupno</t>
  </si>
  <si>
    <t>prog.</t>
  </si>
  <si>
    <t>003</t>
  </si>
  <si>
    <t xml:space="preserve">     Š I R F A</t>
  </si>
  <si>
    <t>Razd.</t>
  </si>
  <si>
    <t>Koris.</t>
  </si>
  <si>
    <t>Gl.</t>
  </si>
  <si>
    <t>Progr.</t>
  </si>
  <si>
    <t>REPUBLIKA HRVATSKA</t>
  </si>
  <si>
    <t>Opći prihodi i primici</t>
  </si>
  <si>
    <t>Donacije</t>
  </si>
  <si>
    <t>Prenesena sredstva</t>
  </si>
  <si>
    <t xml:space="preserve">UPRAVLJANJE IMOVINOM </t>
  </si>
  <si>
    <t>Održavanje stambenih prostora</t>
  </si>
  <si>
    <t>Održavanje poslovnih prostora</t>
  </si>
  <si>
    <t>Zakupnine</t>
  </si>
  <si>
    <t>Osiguranje poslovnih prostora</t>
  </si>
  <si>
    <t>Ostali izdaci poslovnih prostora</t>
  </si>
  <si>
    <t>Akt./</t>
  </si>
  <si>
    <t>proj.</t>
  </si>
  <si>
    <t>Ek.</t>
  </si>
  <si>
    <t>klas.</t>
  </si>
  <si>
    <t xml:space="preserve">                          O P I S</t>
  </si>
  <si>
    <t>PRIMORSKO GORANSKA ŽUPANIJA</t>
  </si>
  <si>
    <t>TEK.ODRŽ.STAMB. I POSL.PROS.</t>
  </si>
  <si>
    <t>02</t>
  </si>
  <si>
    <t>R25</t>
  </si>
  <si>
    <t>N250101</t>
  </si>
  <si>
    <t>K260101</t>
  </si>
  <si>
    <t>UPRAVNI ODJEL ZA KOMUNALNI SUSTAV</t>
  </si>
  <si>
    <t>60.2</t>
  </si>
  <si>
    <t>PROG.ODRŽ.STAM. I POSL.PROST.</t>
  </si>
  <si>
    <t>DODATNA ULAG. U POSL. PROST.</t>
  </si>
  <si>
    <t>OTKUP ZEMLJIŠTA</t>
  </si>
  <si>
    <t>Zemljište</t>
  </si>
  <si>
    <t>KAPIT.ULAGANJA U OBJEKTE</t>
  </si>
  <si>
    <t>ŠKOLSKA SPORTSKA DVORANA</t>
  </si>
  <si>
    <t>Školska sportska dvorana</t>
  </si>
  <si>
    <t>PARK.POVRŠ.JANKOVIĆEV DOL.</t>
  </si>
  <si>
    <t>POTICAJNA STANOGRADNJA</t>
  </si>
  <si>
    <t>Proširenje kapac.vrtića</t>
  </si>
  <si>
    <t>Centar primarne zdrav.zaštite</t>
  </si>
  <si>
    <t>Garaža uz sportsku dvoranu</t>
  </si>
  <si>
    <t>Park.površ".Jankovićev dolac"</t>
  </si>
  <si>
    <t>Izvršenje</t>
  </si>
  <si>
    <t>K2260201</t>
  </si>
  <si>
    <t>K260301</t>
  </si>
  <si>
    <t>K260302</t>
  </si>
  <si>
    <t>K260303</t>
  </si>
  <si>
    <t>K260304</t>
  </si>
  <si>
    <t>K260305</t>
  </si>
  <si>
    <t>UPRAVLJ. IMOV.  I STAMB. DJEL.</t>
  </si>
  <si>
    <t>CENTAR PRIM. ZDRAV.ZAŠT.</t>
  </si>
  <si>
    <t>Dod. ulag. u posl.pros.-inv.održ.</t>
  </si>
  <si>
    <t>GARAŽE</t>
  </si>
  <si>
    <t>68.1</t>
  </si>
  <si>
    <t>Garaža Multimedijalnicentar</t>
  </si>
  <si>
    <t>70.1</t>
  </si>
  <si>
    <t>Oprema za CPZZ</t>
  </si>
  <si>
    <t>K260308</t>
  </si>
  <si>
    <t>PROŠIR. KAPAC.OBJ.PREDŠK.ODG.</t>
  </si>
  <si>
    <t>Tekuće pomoći države</t>
  </si>
  <si>
    <t>Kapitalne pomoći županije</t>
  </si>
  <si>
    <t>Kapitalne pomoći države</t>
  </si>
  <si>
    <t>Dom Hangar</t>
  </si>
  <si>
    <t>Dom V.Brgud</t>
  </si>
  <si>
    <t>Dom Rukavac i Zv.muzej</t>
  </si>
  <si>
    <t>Dom Jušići</t>
  </si>
  <si>
    <t>Dom Permani</t>
  </si>
  <si>
    <t>Dom Biškupi</t>
  </si>
  <si>
    <t>Muzj Lipa</t>
  </si>
  <si>
    <t>Dom Lisina</t>
  </si>
  <si>
    <t>Dom Šapjane</t>
  </si>
  <si>
    <t>Dom Bregi</t>
  </si>
  <si>
    <t>Dom Mune (DVD)</t>
  </si>
  <si>
    <t>Stari vrtić</t>
  </si>
  <si>
    <t>Zgrada Općine</t>
  </si>
  <si>
    <t>Ostali poslovni prostori</t>
  </si>
  <si>
    <t>K26</t>
  </si>
  <si>
    <t>PROG.KAPITALNIH ULAGANJA</t>
  </si>
  <si>
    <t>DODATNA. ULAG. U OBJEKTE</t>
  </si>
  <si>
    <t>Zdravstveni centar</t>
  </si>
  <si>
    <t>+/-</t>
  </si>
  <si>
    <t>K260309</t>
  </si>
  <si>
    <t>TOPLA VEZA ŠKOLA-ŠKOL.SPORT.DVORANA</t>
  </si>
  <si>
    <t>Topla veza škola-škol.sport.dvorana</t>
  </si>
  <si>
    <t>OTKUP ZEMLJIŠTA ZA KOMUN.INFRASTR.</t>
  </si>
  <si>
    <t>OTKUP ZEMLJIŠTA ZA RADNE ZONE</t>
  </si>
  <si>
    <t>66.1</t>
  </si>
  <si>
    <t>Zemljište ZA rz-12</t>
  </si>
  <si>
    <t>Prenamijenjena sredstva</t>
  </si>
  <si>
    <t>Primici od zaduživanja</t>
  </si>
  <si>
    <t>K260307</t>
  </si>
  <si>
    <t>DOMOVI</t>
  </si>
  <si>
    <t xml:space="preserve">Dom Mune </t>
  </si>
  <si>
    <t>67.1</t>
  </si>
  <si>
    <t>62.1</t>
  </si>
  <si>
    <t>67.2</t>
  </si>
  <si>
    <t>Oprema za Škol.dvoranu</t>
  </si>
  <si>
    <t>Prostorije MO Brce</t>
  </si>
  <si>
    <t>2013</t>
  </si>
  <si>
    <t>Dod. ulag. u stamb. pros. -inv. održ.</t>
  </si>
  <si>
    <t>FINANCIJSKOG PLANA PROGRAMA UPRAVLJANJA IMOVINOM ZA 2013.  G.</t>
  </si>
  <si>
    <t>indeks</t>
  </si>
  <si>
    <t>Plan</t>
  </si>
  <si>
    <t>1. Izmjene</t>
  </si>
  <si>
    <t>2. Izmjene</t>
  </si>
  <si>
    <t>2.izmj/</t>
  </si>
  <si>
    <t>2012</t>
  </si>
  <si>
    <t>1.izmj</t>
  </si>
  <si>
    <t>2.Izmj.2013</t>
  </si>
  <si>
    <t>KLASA: 400-08/13-01/7</t>
  </si>
  <si>
    <t>s preraspodj.</t>
  </si>
  <si>
    <t>Ostali prih. za pos. namj.(zemlj.pot.nez)</t>
  </si>
  <si>
    <t>1.izmj.2013</t>
  </si>
  <si>
    <t>URBROJ: 2156-04-01-13-18</t>
  </si>
  <si>
    <t>2. IZMJENE I DOPUNE</t>
  </si>
  <si>
    <t xml:space="preserve">          Predsjednik</t>
  </si>
  <si>
    <t xml:space="preserve">      Općinskog  vijeća</t>
  </si>
  <si>
    <t xml:space="preserve">       Slobodan Juračić</t>
  </si>
  <si>
    <t>Matulji, 17.10.2013.</t>
  </si>
  <si>
    <t xml:space="preserve">                          OPĆINSKO VIJEĆE OPĆINE MATULJI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</si>
</sst>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dd/mm/yy/;@"/>
    <numFmt numFmtId="168" formatCode="00000"/>
  </numFmts>
  <fonts count="49">
    <font>
      <sz val="10"/>
      <name val="Arial"/>
      <family val="0"/>
    </font>
    <font>
      <b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name val="Times New Roman CE"/>
      <family val="0"/>
    </font>
    <font>
      <sz val="1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0"/>
      <name val="Arial"/>
      <family val="2"/>
    </font>
    <font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Border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4" fillId="0" borderId="0" xfId="51" applyNumberFormat="1" applyFont="1" applyFill="1">
      <alignment/>
      <protection/>
    </xf>
    <xf numFmtId="0" fontId="5" fillId="0" borderId="0" xfId="316" applyFont="1" applyFill="1">
      <alignment/>
      <protection/>
    </xf>
    <xf numFmtId="3" fontId="4" fillId="0" borderId="0" xfId="451" applyNumberFormat="1" applyFont="1" applyFill="1" applyBorder="1">
      <alignment/>
      <protection/>
    </xf>
    <xf numFmtId="3" fontId="4" fillId="0" borderId="0" xfId="51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0" xfId="51" applyFont="1" applyFill="1" applyBorder="1">
      <alignment/>
      <protection/>
    </xf>
    <xf numFmtId="0" fontId="4" fillId="0" borderId="0" xfId="451" applyFont="1" applyFill="1" applyBorder="1">
      <alignment/>
      <protection/>
    </xf>
    <xf numFmtId="0" fontId="48" fillId="0" borderId="0" xfId="451" applyFont="1" applyFill="1" applyBorder="1">
      <alignment/>
      <protection/>
    </xf>
    <xf numFmtId="0" fontId="4" fillId="0" borderId="0" xfId="51" applyFont="1" applyFill="1" applyBorder="1" applyAlignment="1">
      <alignment horizontal="left"/>
      <protection/>
    </xf>
    <xf numFmtId="0" fontId="5" fillId="0" borderId="0" xfId="431" applyFont="1" applyFill="1" applyBorder="1">
      <alignment/>
      <protection/>
    </xf>
    <xf numFmtId="49" fontId="4" fillId="0" borderId="0" xfId="51" applyNumberFormat="1" applyFont="1" applyFill="1" applyBorder="1">
      <alignment/>
      <protection/>
    </xf>
    <xf numFmtId="49" fontId="4" fillId="0" borderId="0" xfId="51" applyNumberFormat="1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" fontId="48" fillId="0" borderId="0" xfId="451" applyNumberFormat="1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/>
    </xf>
    <xf numFmtId="3" fontId="5" fillId="0" borderId="0" xfId="316" applyNumberFormat="1" applyFont="1" applyFill="1">
      <alignment/>
      <protection/>
    </xf>
    <xf numFmtId="49" fontId="48" fillId="34" borderId="10" xfId="51" applyNumberFormat="1" applyFont="1" applyFill="1" applyBorder="1">
      <alignment/>
      <protection/>
    </xf>
    <xf numFmtId="49" fontId="48" fillId="34" borderId="0" xfId="51" applyNumberFormat="1" applyFont="1" applyFill="1" applyBorder="1">
      <alignment/>
      <protection/>
    </xf>
    <xf numFmtId="49" fontId="48" fillId="34" borderId="0" xfId="51" applyNumberFormat="1" applyFont="1" applyFill="1" applyBorder="1" applyAlignment="1">
      <alignment horizontal="left"/>
      <protection/>
    </xf>
    <xf numFmtId="0" fontId="48" fillId="34" borderId="0" xfId="51" applyFont="1" applyFill="1" applyBorder="1">
      <alignment/>
      <protection/>
    </xf>
    <xf numFmtId="49" fontId="48" fillId="35" borderId="10" xfId="451" applyNumberFormat="1" applyFont="1" applyFill="1" applyBorder="1">
      <alignment/>
      <protection/>
    </xf>
    <xf numFmtId="49" fontId="48" fillId="35" borderId="0" xfId="451" applyNumberFormat="1" applyFont="1" applyFill="1" applyBorder="1">
      <alignment/>
      <protection/>
    </xf>
    <xf numFmtId="49" fontId="48" fillId="35" borderId="0" xfId="451" applyNumberFormat="1" applyFont="1" applyFill="1" applyBorder="1" applyAlignment="1">
      <alignment horizontal="left"/>
      <protection/>
    </xf>
    <xf numFmtId="0" fontId="48" fillId="35" borderId="0" xfId="451" applyFont="1" applyFill="1" applyBorder="1">
      <alignment/>
      <protection/>
    </xf>
    <xf numFmtId="0" fontId="48" fillId="36" borderId="10" xfId="451" applyFont="1" applyFill="1" applyBorder="1">
      <alignment/>
      <protection/>
    </xf>
    <xf numFmtId="0" fontId="48" fillId="36" borderId="0" xfId="451" applyFont="1" applyFill="1" applyBorder="1">
      <alignment/>
      <protection/>
    </xf>
    <xf numFmtId="0" fontId="48" fillId="36" borderId="0" xfId="451" applyFont="1" applyFill="1" applyBorder="1" applyAlignment="1">
      <alignment horizontal="left"/>
      <protection/>
    </xf>
    <xf numFmtId="0" fontId="4" fillId="37" borderId="10" xfId="451" applyFont="1" applyFill="1" applyBorder="1">
      <alignment/>
      <protection/>
    </xf>
    <xf numFmtId="0" fontId="4" fillId="37" borderId="0" xfId="451" applyFont="1" applyFill="1" applyBorder="1">
      <alignment/>
      <protection/>
    </xf>
    <xf numFmtId="0" fontId="4" fillId="37" borderId="0" xfId="451" applyFont="1" applyFill="1" applyBorder="1" applyAlignment="1">
      <alignment horizontal="left"/>
      <protection/>
    </xf>
    <xf numFmtId="0" fontId="4" fillId="0" borderId="10" xfId="451" applyFont="1" applyFill="1" applyBorder="1">
      <alignment/>
      <protection/>
    </xf>
    <xf numFmtId="164" fontId="48" fillId="35" borderId="11" xfId="451" applyNumberFormat="1" applyFont="1" applyFill="1" applyBorder="1">
      <alignment/>
      <protection/>
    </xf>
    <xf numFmtId="3" fontId="48" fillId="34" borderId="0" xfId="51" applyNumberFormat="1" applyFont="1" applyFill="1" applyBorder="1">
      <alignment/>
      <protection/>
    </xf>
    <xf numFmtId="3" fontId="48" fillId="35" borderId="0" xfId="451" applyNumberFormat="1" applyFont="1" applyFill="1" applyBorder="1">
      <alignment/>
      <protection/>
    </xf>
    <xf numFmtId="3" fontId="48" fillId="36" borderId="0" xfId="451" applyNumberFormat="1" applyFont="1" applyFill="1" applyBorder="1">
      <alignment/>
      <protection/>
    </xf>
    <xf numFmtId="3" fontId="4" fillId="37" borderId="0" xfId="451" applyNumberFormat="1" applyFont="1" applyFill="1" applyBorder="1">
      <alignment/>
      <protection/>
    </xf>
    <xf numFmtId="0" fontId="4" fillId="0" borderId="12" xfId="451" applyFont="1" applyFill="1" applyBorder="1">
      <alignment/>
      <protection/>
    </xf>
    <xf numFmtId="0" fontId="4" fillId="0" borderId="13" xfId="451" applyFont="1" applyFill="1" applyBorder="1">
      <alignment/>
      <protection/>
    </xf>
    <xf numFmtId="164" fontId="4" fillId="37" borderId="11" xfId="451" applyNumberFormat="1" applyFont="1" applyFill="1" applyBorder="1">
      <alignment/>
      <protection/>
    </xf>
    <xf numFmtId="164" fontId="4" fillId="0" borderId="11" xfId="451" applyNumberFormat="1" applyFont="1" applyFill="1" applyBorder="1">
      <alignment/>
      <protection/>
    </xf>
    <xf numFmtId="164" fontId="48" fillId="36" borderId="11" xfId="451" applyNumberFormat="1" applyFont="1" applyFill="1" applyBorder="1">
      <alignment/>
      <protection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14" xfId="210" applyFont="1" applyFill="1" applyBorder="1">
      <alignment/>
      <protection/>
    </xf>
    <xf numFmtId="0" fontId="4" fillId="0" borderId="15" xfId="210" applyFont="1" applyFill="1" applyBorder="1">
      <alignment/>
      <protection/>
    </xf>
    <xf numFmtId="0" fontId="4" fillId="0" borderId="16" xfId="210" applyFont="1" applyFill="1" applyBorder="1">
      <alignment/>
      <protection/>
    </xf>
    <xf numFmtId="0" fontId="4" fillId="0" borderId="17" xfId="210" applyFont="1" applyFill="1" applyBorder="1">
      <alignment/>
      <protection/>
    </xf>
    <xf numFmtId="0" fontId="4" fillId="0" borderId="18" xfId="210" applyFont="1" applyFill="1" applyBorder="1">
      <alignment/>
      <protection/>
    </xf>
    <xf numFmtId="0" fontId="4" fillId="0" borderId="19" xfId="210" applyFont="1" applyFill="1" applyBorder="1">
      <alignment/>
      <protection/>
    </xf>
    <xf numFmtId="0" fontId="4" fillId="0" borderId="20" xfId="210" applyFont="1" applyFill="1" applyBorder="1">
      <alignment/>
      <protection/>
    </xf>
    <xf numFmtId="0" fontId="4" fillId="0" borderId="21" xfId="210" applyFont="1" applyFill="1" applyBorder="1">
      <alignment/>
      <protection/>
    </xf>
    <xf numFmtId="0" fontId="4" fillId="0" borderId="22" xfId="210" applyFont="1" applyFill="1" applyBorder="1">
      <alignment/>
      <protection/>
    </xf>
    <xf numFmtId="0" fontId="4" fillId="0" borderId="10" xfId="210" applyFont="1" applyFill="1" applyBorder="1">
      <alignment/>
      <protection/>
    </xf>
    <xf numFmtId="0" fontId="4" fillId="0" borderId="0" xfId="210" applyFont="1" applyFill="1" applyBorder="1">
      <alignment/>
      <protection/>
    </xf>
    <xf numFmtId="0" fontId="4" fillId="0" borderId="0" xfId="210" applyFont="1" applyFill="1" applyBorder="1" applyAlignment="1">
      <alignment horizontal="center"/>
      <protection/>
    </xf>
    <xf numFmtId="0" fontId="4" fillId="0" borderId="11" xfId="210" applyFont="1" applyFill="1" applyBorder="1" applyAlignment="1">
      <alignment horizontal="center"/>
      <protection/>
    </xf>
    <xf numFmtId="49" fontId="4" fillId="0" borderId="10" xfId="51" applyNumberFormat="1" applyFont="1" applyFill="1" applyBorder="1">
      <alignment/>
      <protection/>
    </xf>
    <xf numFmtId="3" fontId="4" fillId="0" borderId="11" xfId="51" applyNumberFormat="1" applyFont="1" applyFill="1" applyBorder="1">
      <alignment/>
      <protection/>
    </xf>
    <xf numFmtId="49" fontId="4" fillId="0" borderId="10" xfId="451" applyNumberFormat="1" applyFont="1" applyFill="1" applyBorder="1">
      <alignment/>
      <protection/>
    </xf>
    <xf numFmtId="49" fontId="4" fillId="0" borderId="0" xfId="451" applyNumberFormat="1" applyFont="1" applyFill="1" applyBorder="1">
      <alignment/>
      <protection/>
    </xf>
    <xf numFmtId="49" fontId="4" fillId="0" borderId="0" xfId="451" applyNumberFormat="1" applyFont="1" applyFill="1" applyBorder="1" applyAlignment="1">
      <alignment horizontal="left"/>
      <protection/>
    </xf>
    <xf numFmtId="0" fontId="4" fillId="0" borderId="0" xfId="451" applyFont="1" applyFill="1" applyBorder="1" applyAlignment="1">
      <alignment horizontal="left"/>
      <protection/>
    </xf>
    <xf numFmtId="0" fontId="4" fillId="0" borderId="23" xfId="451" applyFont="1" applyFill="1" applyBorder="1">
      <alignment/>
      <protection/>
    </xf>
    <xf numFmtId="0" fontId="4" fillId="0" borderId="23" xfId="451" applyFont="1" applyFill="1" applyBorder="1" applyAlignment="1">
      <alignment horizontal="left"/>
      <protection/>
    </xf>
    <xf numFmtId="3" fontId="4" fillId="0" borderId="23" xfId="451" applyNumberFormat="1" applyFont="1" applyFill="1" applyBorder="1">
      <alignment/>
      <protection/>
    </xf>
    <xf numFmtId="3" fontId="4" fillId="0" borderId="24" xfId="451" applyNumberFormat="1" applyFont="1" applyFill="1" applyBorder="1">
      <alignment/>
      <protection/>
    </xf>
    <xf numFmtId="164" fontId="4" fillId="0" borderId="25" xfId="451" applyNumberFormat="1" applyFont="1" applyFill="1" applyBorder="1">
      <alignment/>
      <protection/>
    </xf>
    <xf numFmtId="3" fontId="4" fillId="0" borderId="25" xfId="451" applyNumberFormat="1" applyFont="1" applyFill="1" applyBorder="1">
      <alignment/>
      <protection/>
    </xf>
    <xf numFmtId="164" fontId="4" fillId="0" borderId="26" xfId="451" applyNumberFormat="1" applyFont="1" applyFill="1" applyBorder="1">
      <alignment/>
      <protection/>
    </xf>
    <xf numFmtId="0" fontId="4" fillId="0" borderId="27" xfId="451" applyFont="1" applyFill="1" applyBorder="1">
      <alignment/>
      <protection/>
    </xf>
    <xf numFmtId="0" fontId="4" fillId="0" borderId="27" xfId="451" applyFont="1" applyFill="1" applyBorder="1" applyAlignment="1">
      <alignment horizontal="left"/>
      <protection/>
    </xf>
    <xf numFmtId="3" fontId="4" fillId="0" borderId="27" xfId="451" applyNumberFormat="1" applyFont="1" applyFill="1" applyBorder="1">
      <alignment/>
      <protection/>
    </xf>
    <xf numFmtId="3" fontId="4" fillId="0" borderId="28" xfId="451" applyNumberFormat="1" applyFont="1" applyFill="1" applyBorder="1">
      <alignment/>
      <protection/>
    </xf>
    <xf numFmtId="164" fontId="4" fillId="0" borderId="29" xfId="451" applyNumberFormat="1" applyFont="1" applyFill="1" applyBorder="1">
      <alignment/>
      <protection/>
    </xf>
    <xf numFmtId="3" fontId="4" fillId="0" borderId="26" xfId="451" applyNumberFormat="1" applyFont="1" applyFill="1" applyBorder="1">
      <alignment/>
      <protection/>
    </xf>
    <xf numFmtId="0" fontId="4" fillId="0" borderId="30" xfId="451" applyFont="1" applyFill="1" applyBorder="1">
      <alignment/>
      <protection/>
    </xf>
    <xf numFmtId="0" fontId="4" fillId="0" borderId="30" xfId="451" applyFont="1" applyFill="1" applyBorder="1" applyAlignment="1">
      <alignment horizontal="left"/>
      <protection/>
    </xf>
    <xf numFmtId="3" fontId="4" fillId="0" borderId="30" xfId="451" applyNumberFormat="1" applyFont="1" applyFill="1" applyBorder="1">
      <alignment/>
      <protection/>
    </xf>
    <xf numFmtId="3" fontId="4" fillId="0" borderId="31" xfId="451" applyNumberFormat="1" applyFont="1" applyFill="1" applyBorder="1">
      <alignment/>
      <protection/>
    </xf>
    <xf numFmtId="164" fontId="4" fillId="0" borderId="32" xfId="451" applyNumberFormat="1" applyFont="1" applyFill="1" applyBorder="1">
      <alignment/>
      <protection/>
    </xf>
    <xf numFmtId="164" fontId="4" fillId="0" borderId="0" xfId="451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1" fillId="0" borderId="0" xfId="316" applyFont="1" applyFill="1" applyBorder="1">
      <alignment/>
      <protection/>
    </xf>
    <xf numFmtId="0" fontId="1" fillId="0" borderId="0" xfId="316" applyFont="1" applyFill="1" applyBorder="1" applyAlignment="1">
      <alignment horizontal="center"/>
      <protection/>
    </xf>
    <xf numFmtId="49" fontId="1" fillId="0" borderId="0" xfId="316" applyNumberFormat="1" applyFont="1" applyFill="1" applyBorder="1" applyAlignment="1">
      <alignment horizontal="center"/>
      <protection/>
    </xf>
    <xf numFmtId="0" fontId="5" fillId="0" borderId="23" xfId="316" applyFont="1" applyFill="1" applyBorder="1">
      <alignment/>
      <protection/>
    </xf>
    <xf numFmtId="3" fontId="1" fillId="0" borderId="0" xfId="316" applyNumberFormat="1" applyFont="1" applyFill="1" applyBorder="1">
      <alignment/>
      <protection/>
    </xf>
    <xf numFmtId="3" fontId="5" fillId="0" borderId="23" xfId="316" applyNumberFormat="1" applyFont="1" applyFill="1" applyBorder="1">
      <alignment/>
      <protection/>
    </xf>
    <xf numFmtId="164" fontId="4" fillId="0" borderId="23" xfId="451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5" fillId="0" borderId="0" xfId="431" applyNumberFormat="1" applyFont="1" applyFill="1" applyBorder="1">
      <alignment/>
      <protection/>
    </xf>
    <xf numFmtId="3" fontId="4" fillId="0" borderId="0" xfId="62" applyNumberFormat="1" applyFont="1" applyFill="1" applyBorder="1">
      <alignment/>
      <protection/>
    </xf>
    <xf numFmtId="0" fontId="5" fillId="0" borderId="0" xfId="316" applyFont="1" applyFill="1" applyBorder="1">
      <alignment/>
      <protection/>
    </xf>
    <xf numFmtId="49" fontId="5" fillId="0" borderId="0" xfId="316" applyNumberFormat="1" applyFont="1" applyFill="1" applyBorder="1">
      <alignment/>
      <protection/>
    </xf>
    <xf numFmtId="3" fontId="5" fillId="0" borderId="0" xfId="316" applyNumberFormat="1" applyFont="1" applyFill="1" applyBorder="1">
      <alignment/>
      <protection/>
    </xf>
    <xf numFmtId="3" fontId="5" fillId="0" borderId="0" xfId="51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4" fillId="0" borderId="0" xfId="189" applyNumberFormat="1" applyFont="1" applyFill="1" applyBorder="1">
      <alignment/>
      <protection/>
    </xf>
    <xf numFmtId="164" fontId="48" fillId="0" borderId="0" xfId="451" applyNumberFormat="1" applyFont="1" applyFill="1" applyBorder="1">
      <alignment/>
      <protection/>
    </xf>
    <xf numFmtId="0" fontId="8" fillId="0" borderId="18" xfId="50" applyFont="1" applyBorder="1" applyAlignment="1">
      <alignment horizontal="center"/>
      <protection/>
    </xf>
    <xf numFmtId="0" fontId="8" fillId="0" borderId="18" xfId="50" applyFont="1" applyFill="1" applyBorder="1" applyAlignment="1">
      <alignment horizontal="center"/>
      <protection/>
    </xf>
    <xf numFmtId="49" fontId="8" fillId="0" borderId="18" xfId="50" applyNumberFormat="1" applyFont="1" applyFill="1" applyBorder="1" applyAlignment="1">
      <alignment horizontal="center"/>
      <protection/>
    </xf>
    <xf numFmtId="0" fontId="8" fillId="0" borderId="33" xfId="50" applyFont="1" applyBorder="1" applyAlignment="1">
      <alignment horizontal="center"/>
      <protection/>
    </xf>
    <xf numFmtId="49" fontId="8" fillId="0" borderId="21" xfId="50" applyNumberFormat="1" applyFont="1" applyBorder="1" applyAlignment="1">
      <alignment horizontal="center"/>
      <protection/>
    </xf>
    <xf numFmtId="49" fontId="8" fillId="0" borderId="21" xfId="50" applyNumberFormat="1" applyFont="1" applyFill="1" applyBorder="1" applyAlignment="1">
      <alignment horizontal="center"/>
      <protection/>
    </xf>
    <xf numFmtId="49" fontId="8" fillId="0" borderId="34" xfId="50" applyNumberFormat="1" applyFont="1" applyBorder="1" applyAlignment="1">
      <alignment horizontal="center"/>
      <protection/>
    </xf>
    <xf numFmtId="0" fontId="8" fillId="0" borderId="35" xfId="50" applyFont="1" applyBorder="1">
      <alignment/>
      <protection/>
    </xf>
    <xf numFmtId="0" fontId="8" fillId="0" borderId="35" xfId="50" applyFont="1" applyFill="1" applyBorder="1">
      <alignment/>
      <protection/>
    </xf>
    <xf numFmtId="0" fontId="8" fillId="0" borderId="36" xfId="50" applyFont="1" applyFill="1" applyBorder="1" applyAlignment="1">
      <alignment horizontal="center"/>
      <protection/>
    </xf>
    <xf numFmtId="49" fontId="8" fillId="0" borderId="23" xfId="50" applyNumberFormat="1" applyFont="1" applyBorder="1" applyAlignment="1">
      <alignment horizontal="center"/>
      <protection/>
    </xf>
    <xf numFmtId="1" fontId="8" fillId="0" borderId="23" xfId="50" applyNumberFormat="1" applyFont="1" applyFill="1" applyBorder="1" applyAlignment="1">
      <alignment horizontal="center"/>
      <protection/>
    </xf>
    <xf numFmtId="49" fontId="8" fillId="0" borderId="23" xfId="50" applyNumberFormat="1" applyFont="1" applyFill="1" applyBorder="1" applyAlignment="1">
      <alignment horizontal="center"/>
      <protection/>
    </xf>
    <xf numFmtId="164" fontId="8" fillId="0" borderId="23" xfId="50" applyNumberFormat="1" applyFont="1" applyBorder="1" applyAlignment="1">
      <alignment horizontal="center"/>
      <protection/>
    </xf>
    <xf numFmtId="0" fontId="9" fillId="0" borderId="0" xfId="448" applyFont="1" applyAlignment="1">
      <alignment horizontal="left"/>
      <protection/>
    </xf>
    <xf numFmtId="0" fontId="9" fillId="0" borderId="0" xfId="448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448" applyFont="1">
      <alignment/>
      <protection/>
    </xf>
    <xf numFmtId="164" fontId="48" fillId="34" borderId="11" xfId="51" applyNumberFormat="1" applyFont="1" applyFill="1" applyBorder="1">
      <alignment/>
      <protection/>
    </xf>
    <xf numFmtId="0" fontId="8" fillId="0" borderId="35" xfId="50" applyFont="1" applyFill="1" applyBorder="1" applyAlignment="1">
      <alignment horizontal="center" vertical="center"/>
      <protection/>
    </xf>
    <xf numFmtId="3" fontId="5" fillId="0" borderId="21" xfId="316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4" fillId="33" borderId="23" xfId="451" applyNumberFormat="1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49" fontId="8" fillId="0" borderId="0" xfId="50" applyNumberFormat="1" applyFont="1" applyFill="1" applyBorder="1" applyAlignment="1">
      <alignment horizontal="center"/>
      <protection/>
    </xf>
    <xf numFmtId="164" fontId="48" fillId="0" borderId="0" xfId="51" applyNumberFormat="1" applyFont="1" applyFill="1" applyBorder="1">
      <alignment/>
      <protection/>
    </xf>
    <xf numFmtId="164" fontId="8" fillId="0" borderId="0" xfId="5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3" fontId="4" fillId="33" borderId="24" xfId="451" applyNumberFormat="1" applyFont="1" applyFill="1" applyBorder="1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</cellXfs>
  <cellStyles count="56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0 2" xfId="52"/>
    <cellStyle name="Obično 2 10 2 2" xfId="53"/>
    <cellStyle name="Obično 2 10 2 3" xfId="54"/>
    <cellStyle name="Obično 2 10 2 4" xfId="55"/>
    <cellStyle name="Obično 2 10 3" xfId="56"/>
    <cellStyle name="Obično 2 10 3 2" xfId="57"/>
    <cellStyle name="Obično 2 10 3 3" xfId="58"/>
    <cellStyle name="Obično 2 10 4" xfId="59"/>
    <cellStyle name="Obično 2 10 4 2" xfId="60"/>
    <cellStyle name="Obično 2 10 5" xfId="61"/>
    <cellStyle name="Obično 2 11" xfId="62"/>
    <cellStyle name="Obično 2 11 2" xfId="63"/>
    <cellStyle name="Obično 2 11 2 2" xfId="64"/>
    <cellStyle name="Obično 2 11 2 3" xfId="65"/>
    <cellStyle name="Obično 2 11 2 4" xfId="66"/>
    <cellStyle name="Obično 2 11 3" xfId="67"/>
    <cellStyle name="Obično 2 11 3 2" xfId="68"/>
    <cellStyle name="Obično 2 11 3 3" xfId="69"/>
    <cellStyle name="Obično 2 11 4" xfId="70"/>
    <cellStyle name="Obično 2 11 4 2" xfId="71"/>
    <cellStyle name="Obično 2 11 5" xfId="72"/>
    <cellStyle name="Obično 2 12" xfId="73"/>
    <cellStyle name="Obično 2 12 2" xfId="74"/>
    <cellStyle name="Obično 2 12 2 2" xfId="75"/>
    <cellStyle name="Obično 2 12 3" xfId="76"/>
    <cellStyle name="Obično 2 12 4" xfId="77"/>
    <cellStyle name="Obično 2 13" xfId="78"/>
    <cellStyle name="Obično 2 13 2" xfId="79"/>
    <cellStyle name="Obično 2 13 3" xfId="80"/>
    <cellStyle name="Obično 2 14" xfId="81"/>
    <cellStyle name="Obično 2 14 2" xfId="82"/>
    <cellStyle name="Obično 2 15" xfId="83"/>
    <cellStyle name="Obično 2 16" xfId="84"/>
    <cellStyle name="Obično 2 2" xfId="85"/>
    <cellStyle name="Obično 2 2 2" xfId="86"/>
    <cellStyle name="Obično 2 2 2 2" xfId="87"/>
    <cellStyle name="Obično 2 2 2 2 2" xfId="88"/>
    <cellStyle name="Obično 2 2 2 2 3" xfId="89"/>
    <cellStyle name="Obično 2 2 2 3" xfId="90"/>
    <cellStyle name="Obično 2 2 2 3 2" xfId="91"/>
    <cellStyle name="Obično 2 2 2 4" xfId="92"/>
    <cellStyle name="Obično 2 2 3" xfId="93"/>
    <cellStyle name="Obično 2 2 3 2" xfId="94"/>
    <cellStyle name="Obično 2 2 3 2 2" xfId="95"/>
    <cellStyle name="Obično 2 2 3 3" xfId="96"/>
    <cellStyle name="Obično 2 2 4" xfId="97"/>
    <cellStyle name="Obično 2 2 4 2" xfId="98"/>
    <cellStyle name="Obično 2 2 5" xfId="99"/>
    <cellStyle name="Obično 2 2 6" xfId="100"/>
    <cellStyle name="Obično 2 3" xfId="101"/>
    <cellStyle name="Obično 2 3 2" xfId="102"/>
    <cellStyle name="Obično 2 3 2 2" xfId="103"/>
    <cellStyle name="Obično 2 3 2 2 2" xfId="104"/>
    <cellStyle name="Obično 2 3 2 2 3" xfId="105"/>
    <cellStyle name="Obično 2 3 2 3" xfId="106"/>
    <cellStyle name="Obično 2 3 2 3 2" xfId="107"/>
    <cellStyle name="Obično 2 3 2 4" xfId="108"/>
    <cellStyle name="Obično 2 3 3" xfId="109"/>
    <cellStyle name="Obično 2 3 3 2" xfId="110"/>
    <cellStyle name="Obično 2 3 3 2 2" xfId="111"/>
    <cellStyle name="Obično 2 3 3 3" xfId="112"/>
    <cellStyle name="Obično 2 3 4" xfId="113"/>
    <cellStyle name="Obično 2 3 4 2" xfId="114"/>
    <cellStyle name="Obično 2 3 5" xfId="115"/>
    <cellStyle name="Obično 2 3 6" xfId="116"/>
    <cellStyle name="Obično 2 4" xfId="117"/>
    <cellStyle name="Obično 2 4 2" xfId="118"/>
    <cellStyle name="Obično 2 4 2 2" xfId="119"/>
    <cellStyle name="Obično 2 4 2 2 2" xfId="120"/>
    <cellStyle name="Obično 2 4 2 2 3" xfId="121"/>
    <cellStyle name="Obično 2 4 2 3" xfId="122"/>
    <cellStyle name="Obično 2 4 2 3 2" xfId="123"/>
    <cellStyle name="Obično 2 4 2 4" xfId="124"/>
    <cellStyle name="Obično 2 4 3" xfId="125"/>
    <cellStyle name="Obično 2 4 3 2" xfId="126"/>
    <cellStyle name="Obično 2 4 3 2 2" xfId="127"/>
    <cellStyle name="Obično 2 4 3 3" xfId="128"/>
    <cellStyle name="Obično 2 4 4" xfId="129"/>
    <cellStyle name="Obično 2 4 4 2" xfId="130"/>
    <cellStyle name="Obično 2 4 5" xfId="131"/>
    <cellStyle name="Obično 2 4 6" xfId="132"/>
    <cellStyle name="Obično 2 5" xfId="133"/>
    <cellStyle name="Obično 2 5 2" xfId="134"/>
    <cellStyle name="Obično 2 5 2 2" xfId="135"/>
    <cellStyle name="Obično 2 5 2 2 2" xfId="136"/>
    <cellStyle name="Obično 2 5 2 2 3" xfId="137"/>
    <cellStyle name="Obično 2 5 2 3" xfId="138"/>
    <cellStyle name="Obično 2 5 2 3 2" xfId="139"/>
    <cellStyle name="Obično 2 5 2 4" xfId="140"/>
    <cellStyle name="Obično 2 5 3" xfId="141"/>
    <cellStyle name="Obično 2 5 3 2" xfId="142"/>
    <cellStyle name="Obično 2 5 3 3" xfId="143"/>
    <cellStyle name="Obično 2 5 4" xfId="144"/>
    <cellStyle name="Obično 2 5 4 2" xfId="145"/>
    <cellStyle name="Obično 2 5 5" xfId="146"/>
    <cellStyle name="Obično 2 6" xfId="147"/>
    <cellStyle name="Obično 2 6 2" xfId="148"/>
    <cellStyle name="Obično 2 6 2 2" xfId="149"/>
    <cellStyle name="Obično 2 6 2 2 2" xfId="150"/>
    <cellStyle name="Obično 2 6 2 2 3" xfId="151"/>
    <cellStyle name="Obično 2 6 2 3" xfId="152"/>
    <cellStyle name="Obično 2 6 2 3 2" xfId="153"/>
    <cellStyle name="Obično 2 6 2 4" xfId="154"/>
    <cellStyle name="Obično 2 6 3" xfId="155"/>
    <cellStyle name="Obično 2 6 3 2" xfId="156"/>
    <cellStyle name="Obično 2 6 3 3" xfId="157"/>
    <cellStyle name="Obično 2 6 4" xfId="158"/>
    <cellStyle name="Obično 2 6 4 2" xfId="159"/>
    <cellStyle name="Obično 2 6 5" xfId="160"/>
    <cellStyle name="Obično 2 7" xfId="161"/>
    <cellStyle name="Obično 2 7 2" xfId="162"/>
    <cellStyle name="Obično 2 7 2 2" xfId="163"/>
    <cellStyle name="Obično 2 7 2 2 2" xfId="164"/>
    <cellStyle name="Obično 2 7 2 2 3" xfId="165"/>
    <cellStyle name="Obično 2 7 2 3" xfId="166"/>
    <cellStyle name="Obično 2 7 2 3 2" xfId="167"/>
    <cellStyle name="Obično 2 7 2 4" xfId="168"/>
    <cellStyle name="Obično 2 7 3" xfId="169"/>
    <cellStyle name="Obično 2 7 3 2" xfId="170"/>
    <cellStyle name="Obično 2 7 3 3" xfId="171"/>
    <cellStyle name="Obično 2 7 4" xfId="172"/>
    <cellStyle name="Obično 2 7 4 2" xfId="173"/>
    <cellStyle name="Obično 2 7 5" xfId="174"/>
    <cellStyle name="Obično 2 8" xfId="175"/>
    <cellStyle name="Obično 2 8 2" xfId="176"/>
    <cellStyle name="Obično 2 8 2 2" xfId="177"/>
    <cellStyle name="Obično 2 8 2 2 2" xfId="178"/>
    <cellStyle name="Obično 2 8 2 2 3" xfId="179"/>
    <cellStyle name="Obično 2 8 2 3" xfId="180"/>
    <cellStyle name="Obično 2 8 2 3 2" xfId="181"/>
    <cellStyle name="Obično 2 8 2 4" xfId="182"/>
    <cellStyle name="Obično 2 8 3" xfId="183"/>
    <cellStyle name="Obično 2 8 3 2" xfId="184"/>
    <cellStyle name="Obično 2 8 3 3" xfId="185"/>
    <cellStyle name="Obično 2 8 4" xfId="186"/>
    <cellStyle name="Obično 2 8 4 2" xfId="187"/>
    <cellStyle name="Obično 2 8 5" xfId="188"/>
    <cellStyle name="Obično 2 9" xfId="189"/>
    <cellStyle name="Obično 2 9 2" xfId="190"/>
    <cellStyle name="Obično 2 9 2 2" xfId="191"/>
    <cellStyle name="Obično 2 9 2 2 2" xfId="192"/>
    <cellStyle name="Obično 2 9 2 2 3" xfId="193"/>
    <cellStyle name="Obično 2 9 2 3" xfId="194"/>
    <cellStyle name="Obično 2 9 2 3 2" xfId="195"/>
    <cellStyle name="Obično 2 9 2 4" xfId="196"/>
    <cellStyle name="Obično 2 9 3" xfId="197"/>
    <cellStyle name="Obično 2 9 3 2" xfId="198"/>
    <cellStyle name="Obično 2 9 3 3" xfId="199"/>
    <cellStyle name="Obično 2 9 4" xfId="200"/>
    <cellStyle name="Obično 2 9 4 2" xfId="201"/>
    <cellStyle name="Obično 2 9 5" xfId="202"/>
    <cellStyle name="Obično 3" xfId="203"/>
    <cellStyle name="Obično 3 10" xfId="204"/>
    <cellStyle name="Obično 3 10 2" xfId="205"/>
    <cellStyle name="Obično 3 10 3" xfId="206"/>
    <cellStyle name="Obično 3 11" xfId="207"/>
    <cellStyle name="Obično 3 12" xfId="208"/>
    <cellStyle name="Obično 3 13" xfId="209"/>
    <cellStyle name="Obično 3 2" xfId="210"/>
    <cellStyle name="Obično 3 2 2" xfId="211"/>
    <cellStyle name="Obično 3 2 2 2" xfId="212"/>
    <cellStyle name="Obično 3 2 2 2 2" xfId="213"/>
    <cellStyle name="Obično 3 2 2 2 3" xfId="214"/>
    <cellStyle name="Obično 3 2 2 3" xfId="215"/>
    <cellStyle name="Obično 3 2 2 3 2" xfId="216"/>
    <cellStyle name="Obično 3 2 2 4" xfId="217"/>
    <cellStyle name="Obično 3 2 3" xfId="218"/>
    <cellStyle name="Obično 3 2 3 2" xfId="219"/>
    <cellStyle name="Obično 3 2 3 2 2" xfId="220"/>
    <cellStyle name="Obično 3 2 3 3" xfId="221"/>
    <cellStyle name="Obično 3 2 4" xfId="222"/>
    <cellStyle name="Obično 3 2 4 2" xfId="223"/>
    <cellStyle name="Obično 3 2 5" xfId="224"/>
    <cellStyle name="Obično 3 2 6" xfId="225"/>
    <cellStyle name="Obično 3 3" xfId="226"/>
    <cellStyle name="Obično 3 3 2" xfId="227"/>
    <cellStyle name="Obično 3 3 2 2" xfId="228"/>
    <cellStyle name="Obično 3 3 2 2 2" xfId="229"/>
    <cellStyle name="Obično 3 3 2 2 3" xfId="230"/>
    <cellStyle name="Obično 3 3 2 3" xfId="231"/>
    <cellStyle name="Obično 3 3 2 3 2" xfId="232"/>
    <cellStyle name="Obično 3 3 2 4" xfId="233"/>
    <cellStyle name="Obično 3 3 3" xfId="234"/>
    <cellStyle name="Obično 3 3 3 2" xfId="235"/>
    <cellStyle name="Obično 3 3 3 2 2" xfId="236"/>
    <cellStyle name="Obično 3 3 3 3" xfId="237"/>
    <cellStyle name="Obično 3 3 4" xfId="238"/>
    <cellStyle name="Obično 3 3 4 2" xfId="239"/>
    <cellStyle name="Obično 3 3 5" xfId="240"/>
    <cellStyle name="Obično 3 3 6" xfId="241"/>
    <cellStyle name="Obično 3 4" xfId="242"/>
    <cellStyle name="Obično 3 4 2" xfId="243"/>
    <cellStyle name="Obično 3 4 2 2" xfId="244"/>
    <cellStyle name="Obično 3 4 2 2 2" xfId="245"/>
    <cellStyle name="Obično 3 4 2 2 3" xfId="246"/>
    <cellStyle name="Obično 3 4 2 3" xfId="247"/>
    <cellStyle name="Obično 3 4 2 3 2" xfId="248"/>
    <cellStyle name="Obično 3 4 2 4" xfId="249"/>
    <cellStyle name="Obično 3 4 3" xfId="250"/>
    <cellStyle name="Obično 3 4 3 2" xfId="251"/>
    <cellStyle name="Obično 3 4 3 3" xfId="252"/>
    <cellStyle name="Obično 3 4 4" xfId="253"/>
    <cellStyle name="Obično 3 4 4 2" xfId="254"/>
    <cellStyle name="Obično 3 4 5" xfId="255"/>
    <cellStyle name="Obično 3 5" xfId="256"/>
    <cellStyle name="Obično 3 5 2" xfId="257"/>
    <cellStyle name="Obično 3 5 2 2" xfId="258"/>
    <cellStyle name="Obično 3 5 2 2 2" xfId="259"/>
    <cellStyle name="Obično 3 5 2 2 3" xfId="260"/>
    <cellStyle name="Obično 3 5 2 3" xfId="261"/>
    <cellStyle name="Obično 3 5 2 3 2" xfId="262"/>
    <cellStyle name="Obično 3 5 2 4" xfId="263"/>
    <cellStyle name="Obično 3 5 3" xfId="264"/>
    <cellStyle name="Obično 3 5 3 2" xfId="265"/>
    <cellStyle name="Obično 3 5 3 3" xfId="266"/>
    <cellStyle name="Obično 3 5 4" xfId="267"/>
    <cellStyle name="Obično 3 5 4 2" xfId="268"/>
    <cellStyle name="Obično 3 5 5" xfId="269"/>
    <cellStyle name="Obično 3 6" xfId="270"/>
    <cellStyle name="Obično 3 6 2" xfId="271"/>
    <cellStyle name="Obično 3 6 2 2" xfId="272"/>
    <cellStyle name="Obično 3 6 2 2 2" xfId="273"/>
    <cellStyle name="Obično 3 6 2 2 3" xfId="274"/>
    <cellStyle name="Obično 3 6 2 3" xfId="275"/>
    <cellStyle name="Obično 3 6 2 3 2" xfId="276"/>
    <cellStyle name="Obično 3 6 2 4" xfId="277"/>
    <cellStyle name="Obično 3 6 3" xfId="278"/>
    <cellStyle name="Obično 3 6 3 2" xfId="279"/>
    <cellStyle name="Obično 3 6 3 3" xfId="280"/>
    <cellStyle name="Obično 3 6 4" xfId="281"/>
    <cellStyle name="Obično 3 6 4 2" xfId="282"/>
    <cellStyle name="Obično 3 6 5" xfId="283"/>
    <cellStyle name="Obično 3 7" xfId="284"/>
    <cellStyle name="Obično 3 7 2" xfId="285"/>
    <cellStyle name="Obično 3 7 2 2" xfId="286"/>
    <cellStyle name="Obično 3 7 2 3" xfId="287"/>
    <cellStyle name="Obično 3 7 2 4" xfId="288"/>
    <cellStyle name="Obično 3 7 3" xfId="289"/>
    <cellStyle name="Obično 3 7 3 2" xfId="290"/>
    <cellStyle name="Obično 3 7 3 3" xfId="291"/>
    <cellStyle name="Obično 3 7 4" xfId="292"/>
    <cellStyle name="Obično 3 7 4 2" xfId="293"/>
    <cellStyle name="Obično 3 7 5" xfId="294"/>
    <cellStyle name="Obično 3 8" xfId="295"/>
    <cellStyle name="Obično 3 8 2" xfId="296"/>
    <cellStyle name="Obično 3 8 2 2" xfId="297"/>
    <cellStyle name="Obično 3 8 2 3" xfId="298"/>
    <cellStyle name="Obično 3 8 2 4" xfId="299"/>
    <cellStyle name="Obično 3 8 3" xfId="300"/>
    <cellStyle name="Obično 3 8 3 2" xfId="301"/>
    <cellStyle name="Obično 3 8 3 3" xfId="302"/>
    <cellStyle name="Obično 3 8 4" xfId="303"/>
    <cellStyle name="Obično 3 8 4 2" xfId="304"/>
    <cellStyle name="Obično 3 8 5" xfId="305"/>
    <cellStyle name="Obično 3 9" xfId="306"/>
    <cellStyle name="Obično 3 9 2" xfId="307"/>
    <cellStyle name="Obično 3 9 2 2" xfId="308"/>
    <cellStyle name="Obično 3 9 2 3" xfId="309"/>
    <cellStyle name="Obično 3 9 2 4" xfId="310"/>
    <cellStyle name="Obično 3 9 3" xfId="311"/>
    <cellStyle name="Obično 3 9 3 2" xfId="312"/>
    <cellStyle name="Obično 3 9 4" xfId="313"/>
    <cellStyle name="Obično 3 9 5" xfId="314"/>
    <cellStyle name="Obično 4" xfId="315"/>
    <cellStyle name="Obično 4 10" xfId="316"/>
    <cellStyle name="Obično 4 10 2" xfId="317"/>
    <cellStyle name="Obično 4 10 2 2" xfId="318"/>
    <cellStyle name="Obično 4 10 2 3" xfId="319"/>
    <cellStyle name="Obično 4 10 2 4" xfId="320"/>
    <cellStyle name="Obično 4 10 3" xfId="321"/>
    <cellStyle name="Obično 4 10 4" xfId="322"/>
    <cellStyle name="Obično 4 10 5" xfId="323"/>
    <cellStyle name="Obično 4 10 6" xfId="324"/>
    <cellStyle name="Obično 4 11" xfId="325"/>
    <cellStyle name="Obično 4 11 2" xfId="326"/>
    <cellStyle name="Obično 4 11 2 2" xfId="327"/>
    <cellStyle name="Obično 4 11 2 3" xfId="328"/>
    <cellStyle name="Obično 4 11 2 4" xfId="329"/>
    <cellStyle name="Obično 4 11 3" xfId="330"/>
    <cellStyle name="Obično 4 11 4" xfId="331"/>
    <cellStyle name="Obično 4 11 5" xfId="332"/>
    <cellStyle name="Obično 4 11 6" xfId="333"/>
    <cellStyle name="Obično 4 11 7" xfId="334"/>
    <cellStyle name="Obično 4 11 8" xfId="335"/>
    <cellStyle name="Obično 4 12" xfId="336"/>
    <cellStyle name="Obično 4 12 2" xfId="337"/>
    <cellStyle name="Obično 4 12 3" xfId="338"/>
    <cellStyle name="Obično 4 12 4" xfId="339"/>
    <cellStyle name="Obično 4 13" xfId="340"/>
    <cellStyle name="Obično 4 14" xfId="341"/>
    <cellStyle name="Obično 4 15" xfId="342"/>
    <cellStyle name="Obično 4 2" xfId="343"/>
    <cellStyle name="Obično 4 2 2" xfId="344"/>
    <cellStyle name="Obično 4 2 2 2" xfId="345"/>
    <cellStyle name="Obično 4 2 2 2 2" xfId="346"/>
    <cellStyle name="Obično 4 2 2 2 3" xfId="347"/>
    <cellStyle name="Obično 4 2 2 3" xfId="348"/>
    <cellStyle name="Obično 4 2 2 3 2" xfId="349"/>
    <cellStyle name="Obično 4 2 2 4" xfId="350"/>
    <cellStyle name="Obično 4 2 3" xfId="351"/>
    <cellStyle name="Obično 4 2 3 2" xfId="352"/>
    <cellStyle name="Obično 4 2 3 2 2" xfId="353"/>
    <cellStyle name="Obično 4 2 3 3" xfId="354"/>
    <cellStyle name="Obično 4 2 4" xfId="355"/>
    <cellStyle name="Obično 4 2 4 2" xfId="356"/>
    <cellStyle name="Obično 4 2 5" xfId="357"/>
    <cellStyle name="Obično 4 2 6" xfId="358"/>
    <cellStyle name="Obično 4 3" xfId="359"/>
    <cellStyle name="Obično 4 3 2" xfId="360"/>
    <cellStyle name="Obično 4 3 2 2" xfId="361"/>
    <cellStyle name="Obično 4 3 2 2 2" xfId="362"/>
    <cellStyle name="Obično 4 3 2 2 3" xfId="363"/>
    <cellStyle name="Obično 4 3 2 3" xfId="364"/>
    <cellStyle name="Obično 4 3 2 3 2" xfId="365"/>
    <cellStyle name="Obično 4 3 2 4" xfId="366"/>
    <cellStyle name="Obično 4 3 3" xfId="367"/>
    <cellStyle name="Obično 4 3 3 2" xfId="368"/>
    <cellStyle name="Obično 4 3 3 2 2" xfId="369"/>
    <cellStyle name="Obično 4 3 3 3" xfId="370"/>
    <cellStyle name="Obično 4 3 4" xfId="371"/>
    <cellStyle name="Obično 4 3 4 2" xfId="372"/>
    <cellStyle name="Obično 4 3 5" xfId="373"/>
    <cellStyle name="Obično 4 3 6" xfId="374"/>
    <cellStyle name="Obično 4 4" xfId="375"/>
    <cellStyle name="Obično 4 4 2" xfId="376"/>
    <cellStyle name="Obično 4 4 2 2" xfId="377"/>
    <cellStyle name="Obično 4 4 2 2 2" xfId="378"/>
    <cellStyle name="Obično 4 4 2 2 3" xfId="379"/>
    <cellStyle name="Obično 4 4 2 3" xfId="380"/>
    <cellStyle name="Obično 4 4 2 3 2" xfId="381"/>
    <cellStyle name="Obično 4 4 2 4" xfId="382"/>
    <cellStyle name="Obično 4 4 3" xfId="383"/>
    <cellStyle name="Obično 4 4 3 2" xfId="384"/>
    <cellStyle name="Obično 4 4 3 2 2" xfId="385"/>
    <cellStyle name="Obično 4 4 3 3" xfId="386"/>
    <cellStyle name="Obično 4 4 4" xfId="387"/>
    <cellStyle name="Obično 4 4 4 2" xfId="388"/>
    <cellStyle name="Obično 4 4 5" xfId="389"/>
    <cellStyle name="Obično 4 4 5 2" xfId="390"/>
    <cellStyle name="Obično 4 4 6" xfId="391"/>
    <cellStyle name="Obično 4 5" xfId="392"/>
    <cellStyle name="Obično 4 5 2" xfId="393"/>
    <cellStyle name="Obično 4 5 2 2" xfId="394"/>
    <cellStyle name="Obično 4 5 2 3" xfId="395"/>
    <cellStyle name="Obično 4 5 2 4" xfId="396"/>
    <cellStyle name="Obično 4 5 2 5" xfId="397"/>
    <cellStyle name="Obično 4 5 3" xfId="398"/>
    <cellStyle name="Obično 4 5 3 2" xfId="399"/>
    <cellStyle name="Obično 4 5 3 3" xfId="400"/>
    <cellStyle name="Obično 4 5 4" xfId="401"/>
    <cellStyle name="Obično 4 5 4 2" xfId="402"/>
    <cellStyle name="Obično 4 5 5" xfId="403"/>
    <cellStyle name="Obično 4 5 6" xfId="404"/>
    <cellStyle name="Obično 4 6" xfId="405"/>
    <cellStyle name="Obično 4 6 2" xfId="406"/>
    <cellStyle name="Obično 4 6 2 2" xfId="407"/>
    <cellStyle name="Obično 4 6 2 3" xfId="408"/>
    <cellStyle name="Obično 4 6 2 4" xfId="409"/>
    <cellStyle name="Obično 4 6 2 4 2" xfId="410"/>
    <cellStyle name="Obično 4 6 2 5" xfId="411"/>
    <cellStyle name="Obično 4 6 3" xfId="412"/>
    <cellStyle name="Obično 4 6 3 2" xfId="413"/>
    <cellStyle name="Obično 4 6 3 3" xfId="414"/>
    <cellStyle name="Obično 4 6 4" xfId="415"/>
    <cellStyle name="Obično 4 6 5" xfId="416"/>
    <cellStyle name="Obično 4 7" xfId="417"/>
    <cellStyle name="Obično 4 7 2" xfId="418"/>
    <cellStyle name="Obično 4 7 2 2" xfId="419"/>
    <cellStyle name="Obično 4 7 2 3" xfId="420"/>
    <cellStyle name="Obično 4 7 2 4" xfId="421"/>
    <cellStyle name="Obično 4 7 3" xfId="422"/>
    <cellStyle name="Obično 4 7 4" xfId="423"/>
    <cellStyle name="Obično 4 7 5" xfId="424"/>
    <cellStyle name="Obično 4 8" xfId="425"/>
    <cellStyle name="Obično 4 8 2" xfId="426"/>
    <cellStyle name="Obično 4 8 2 2" xfId="427"/>
    <cellStyle name="Obično 4 8 2 3" xfId="428"/>
    <cellStyle name="Obično 4 8 2 4" xfId="429"/>
    <cellStyle name="Obično 4 8 2 5" xfId="430"/>
    <cellStyle name="Obično 4 8 3" xfId="431"/>
    <cellStyle name="Obično 4 8 3 2" xfId="432"/>
    <cellStyle name="Obično 4 8 3 3" xfId="433"/>
    <cellStyle name="Obično 4 8 4" xfId="434"/>
    <cellStyle name="Obično 4 8 5" xfId="435"/>
    <cellStyle name="Obično 4 9" xfId="436"/>
    <cellStyle name="Obično 4 9 2" xfId="437"/>
    <cellStyle name="Obično 4 9 2 2" xfId="438"/>
    <cellStyle name="Obično 4 9 2 3" xfId="439"/>
    <cellStyle name="Obično 4 9 2 4" xfId="440"/>
    <cellStyle name="Obično 4 9 3" xfId="441"/>
    <cellStyle name="Obično 4 9 4" xfId="442"/>
    <cellStyle name="Obično 4 9 5" xfId="443"/>
    <cellStyle name="Obično 4 9 6" xfId="444"/>
    <cellStyle name="Obično 5" xfId="445"/>
    <cellStyle name="Obično 5 10" xfId="446"/>
    <cellStyle name="Obično 5 10 2" xfId="447"/>
    <cellStyle name="Obično 5 10 3" xfId="448"/>
    <cellStyle name="Obično 5 11" xfId="449"/>
    <cellStyle name="Obično 5 2" xfId="450"/>
    <cellStyle name="Obično 5 2 2" xfId="451"/>
    <cellStyle name="Obično 5 2 2 2" xfId="452"/>
    <cellStyle name="Obično 5 2 2 3" xfId="453"/>
    <cellStyle name="Obično 5 2 2 3 2" xfId="454"/>
    <cellStyle name="Obično 5 2 2 3 3" xfId="455"/>
    <cellStyle name="Obično 5 2 2 3 4" xfId="456"/>
    <cellStyle name="Obično 5 2 2 4" xfId="457"/>
    <cellStyle name="Obično 5 2 2 5" xfId="458"/>
    <cellStyle name="Obično 5 2 2 6" xfId="459"/>
    <cellStyle name="Obično 5 2 3" xfId="460"/>
    <cellStyle name="Obično 5 2 3 2" xfId="461"/>
    <cellStyle name="Obično 5 2 3 2 2" xfId="462"/>
    <cellStyle name="Obično 5 2 3 2 2 2" xfId="463"/>
    <cellStyle name="Obično 5 2 3 2 3" xfId="464"/>
    <cellStyle name="Obično 5 2 3 2 4" xfId="465"/>
    <cellStyle name="Obično 5 2 3 3" xfId="466"/>
    <cellStyle name="Obično 5 2 4" xfId="467"/>
    <cellStyle name="Obično 5 2 5" xfId="468"/>
    <cellStyle name="Obično 5 2 5 2" xfId="469"/>
    <cellStyle name="Obično 5 2 5 3" xfId="470"/>
    <cellStyle name="Obično 5 2 6" xfId="471"/>
    <cellStyle name="Obično 5 2 6 2" xfId="472"/>
    <cellStyle name="Obično 5 2 6 3" xfId="473"/>
    <cellStyle name="Obično 5 2 7" xfId="474"/>
    <cellStyle name="Obično 5 3" xfId="475"/>
    <cellStyle name="Obično 5 3 2" xfId="476"/>
    <cellStyle name="Obično 5 3 2 2" xfId="477"/>
    <cellStyle name="Obično 5 3 2 2 2" xfId="478"/>
    <cellStyle name="Obično 5 3 2 2 3" xfId="479"/>
    <cellStyle name="Obično 5 3 2 2 4" xfId="480"/>
    <cellStyle name="Obično 5 3 2 3" xfId="481"/>
    <cellStyle name="Obično 5 3 2 3 2" xfId="482"/>
    <cellStyle name="Obično 5 3 2 3 3" xfId="483"/>
    <cellStyle name="Obično 5 3 2 4" xfId="484"/>
    <cellStyle name="Obično 5 3 2 4 2" xfId="485"/>
    <cellStyle name="Obično 5 3 2 4 3" xfId="486"/>
    <cellStyle name="Obično 5 3 2 5" xfId="487"/>
    <cellStyle name="Obično 5 3 3" xfId="488"/>
    <cellStyle name="Obično 5 3 3 2" xfId="489"/>
    <cellStyle name="Obično 5 3 3 3" xfId="490"/>
    <cellStyle name="Obično 5 3 3 4" xfId="491"/>
    <cellStyle name="Obično 5 3 3 5" xfId="492"/>
    <cellStyle name="Obično 5 3 3 6" xfId="493"/>
    <cellStyle name="Obično 5 3 4" xfId="494"/>
    <cellStyle name="Obično 5 4" xfId="495"/>
    <cellStyle name="Obično 5 4 2" xfId="496"/>
    <cellStyle name="Obično 5 4 2 2" xfId="497"/>
    <cellStyle name="Obično 5 4 2 2 2" xfId="498"/>
    <cellStyle name="Obično 5 4 2 2 3" xfId="499"/>
    <cellStyle name="Obično 5 4 2 2 4" xfId="500"/>
    <cellStyle name="Obično 5 4 2 3" xfId="501"/>
    <cellStyle name="Obično 5 4 2 3 2" xfId="502"/>
    <cellStyle name="Obično 5 4 2 3 3" xfId="503"/>
    <cellStyle name="Obično 5 4 2 4" xfId="504"/>
    <cellStyle name="Obično 5 4 2 4 2" xfId="505"/>
    <cellStyle name="Obično 5 4 2 5" xfId="506"/>
    <cellStyle name="Obično 5 4 2 6" xfId="507"/>
    <cellStyle name="Obično 5 4 3" xfId="508"/>
    <cellStyle name="Obično 5 4 3 2" xfId="509"/>
    <cellStyle name="Obično 5 4 3 3" xfId="510"/>
    <cellStyle name="Obično 5 4 3 4" xfId="511"/>
    <cellStyle name="Obično 5 4 4" xfId="512"/>
    <cellStyle name="Obično 5 5" xfId="513"/>
    <cellStyle name="Obično 5 5 2" xfId="514"/>
    <cellStyle name="Obično 5 5 3" xfId="515"/>
    <cellStyle name="Obično 5 6" xfId="516"/>
    <cellStyle name="Obično 5 6 2" xfId="517"/>
    <cellStyle name="Obično 5 6 2 2" xfId="518"/>
    <cellStyle name="Obično 5 6 2 3" xfId="519"/>
    <cellStyle name="Obično 5 6 2 4" xfId="520"/>
    <cellStyle name="Obično 5 6 2 5" xfId="521"/>
    <cellStyle name="Obično 5 6 3" xfId="522"/>
    <cellStyle name="Obično 5 6 3 2" xfId="523"/>
    <cellStyle name="Obično 5 6 3 3" xfId="524"/>
    <cellStyle name="Obično 5 6 4" xfId="525"/>
    <cellStyle name="Obično 5 6 5" xfId="526"/>
    <cellStyle name="Obično 5 6 5 2" xfId="527"/>
    <cellStyle name="Obično 5 7" xfId="528"/>
    <cellStyle name="Obično 5 7 2" xfId="529"/>
    <cellStyle name="Obično 5 7 2 2" xfId="530"/>
    <cellStyle name="Obično 5 7 2 3" xfId="531"/>
    <cellStyle name="Obično 5 7 2 4" xfId="532"/>
    <cellStyle name="Obično 5 7 3" xfId="533"/>
    <cellStyle name="Obično 5 7 4" xfId="534"/>
    <cellStyle name="Obično 5 7 5" xfId="535"/>
    <cellStyle name="Obično 5 8" xfId="536"/>
    <cellStyle name="Obično 5 8 2" xfId="537"/>
    <cellStyle name="Obično 5 8 3" xfId="538"/>
    <cellStyle name="Obično 5 9" xfId="539"/>
    <cellStyle name="Obično 5 9 2" xfId="540"/>
    <cellStyle name="Obično 5 9 3" xfId="541"/>
    <cellStyle name="Obično 5 9 4" xfId="542"/>
    <cellStyle name="Obično 6" xfId="543"/>
    <cellStyle name="Obično 6 2" xfId="544"/>
    <cellStyle name="Obično 6 2 2" xfId="545"/>
    <cellStyle name="Obično 6 2 2 2" xfId="546"/>
    <cellStyle name="Obično 6 2 3" xfId="547"/>
    <cellStyle name="Obično 6 3" xfId="548"/>
    <cellStyle name="Obično 6 3 2" xfId="549"/>
    <cellStyle name="Obično 6 3 3" xfId="550"/>
    <cellStyle name="Obično 6 3 4" xfId="551"/>
    <cellStyle name="Obično 6 4" xfId="552"/>
    <cellStyle name="Obično 6 5" xfId="553"/>
    <cellStyle name="Obično 6 6" xfId="554"/>
    <cellStyle name="Obično 7" xfId="555"/>
    <cellStyle name="Obično 7 2" xfId="556"/>
    <cellStyle name="Obično 7 2 2" xfId="557"/>
    <cellStyle name="Obično 7 2 3" xfId="558"/>
    <cellStyle name="Obično 7 2 4" xfId="559"/>
    <cellStyle name="Obično 7 2 5" xfId="560"/>
    <cellStyle name="Obično 7 2 6" xfId="561"/>
    <cellStyle name="Obično 7 2 7" xfId="562"/>
    <cellStyle name="Obično 7 3" xfId="563"/>
    <cellStyle name="Obično 7 4" xfId="564"/>
    <cellStyle name="Obično 7 4 2" xfId="565"/>
    <cellStyle name="Obično 7 5" xfId="566"/>
    <cellStyle name="Obično 8" xfId="567"/>
    <cellStyle name="Obično 9" xfId="568"/>
    <cellStyle name="Obično 9 2" xfId="569"/>
    <cellStyle name="Percent" xfId="570"/>
    <cellStyle name="Povezana ćelija" xfId="571"/>
    <cellStyle name="Provjera ćelije" xfId="572"/>
    <cellStyle name="Tekst objašnjenja" xfId="573"/>
    <cellStyle name="Tekst upozorenja" xfId="574"/>
    <cellStyle name="Ukupni zbroj" xfId="575"/>
    <cellStyle name="Unos" xfId="576"/>
    <cellStyle name="Currency" xfId="577"/>
    <cellStyle name="Currency [0]" xfId="578"/>
    <cellStyle name="Comma" xfId="579"/>
    <cellStyle name="Comma [0]" xfId="5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7"/>
  <sheetViews>
    <sheetView tabSelected="1" zoomScale="70" zoomScaleNormal="70" zoomScalePageLayoutView="0" workbookViewId="0" topLeftCell="A55">
      <selection activeCell="P70" sqref="P70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6.28125" style="0" customWidth="1"/>
    <col min="4" max="4" width="7.57421875" style="0" customWidth="1"/>
    <col min="5" max="5" width="5.421875" style="0" customWidth="1"/>
    <col min="6" max="6" width="7.00390625" style="0" customWidth="1"/>
    <col min="7" max="7" width="5.00390625" style="0" customWidth="1"/>
    <col min="8" max="8" width="5.8515625" style="0" customWidth="1"/>
    <col min="9" max="9" width="49.8515625" style="0" customWidth="1"/>
    <col min="10" max="10" width="14.28125" style="0" customWidth="1"/>
    <col min="11" max="12" width="13.7109375" style="27" customWidth="1"/>
    <col min="13" max="13" width="13.57421875" style="27" customWidth="1"/>
    <col min="14" max="14" width="14.28125" style="0" customWidth="1"/>
    <col min="15" max="15" width="8.28125" style="0" customWidth="1"/>
    <col min="16" max="16" width="14.8515625" style="57" customWidth="1"/>
    <col min="17" max="17" width="16.28125" style="57" customWidth="1"/>
    <col min="18" max="18" width="13.140625" style="57" customWidth="1"/>
    <col min="19" max="19" width="7.7109375" style="57" customWidth="1"/>
    <col min="20" max="20" width="13.00390625" style="57" customWidth="1"/>
    <col min="21" max="57" width="9.140625" style="57" customWidth="1"/>
  </cols>
  <sheetData>
    <row r="1" spans="1:253" s="57" customFormat="1" ht="18.7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57" customFormat="1" ht="18.7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18" s="57" customFormat="1" ht="18.75">
      <c r="A3" s="2" t="s">
        <v>2</v>
      </c>
      <c r="B3" s="2"/>
      <c r="C3" s="2"/>
      <c r="D3" s="2"/>
      <c r="E3" s="2"/>
      <c r="F3" s="2"/>
      <c r="G3" s="2"/>
      <c r="H3" s="2"/>
      <c r="I3" s="28"/>
      <c r="J3" s="28"/>
      <c r="K3" s="4"/>
      <c r="L3" s="4"/>
      <c r="M3" s="4"/>
      <c r="N3" s="4"/>
      <c r="O3" s="4"/>
      <c r="P3" s="4"/>
      <c r="Q3" s="4"/>
      <c r="R3" s="4"/>
    </row>
    <row r="4" spans="1:18" s="57" customFormat="1" ht="18.75">
      <c r="A4" s="148" t="s">
        <v>122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8"/>
      <c r="Q4" s="55"/>
      <c r="R4" s="55"/>
    </row>
    <row r="5" spans="1:18" s="57" customFormat="1" ht="18.75">
      <c r="A5" s="149" t="s">
        <v>108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"/>
      <c r="Q5" s="56"/>
      <c r="R5" s="56"/>
    </row>
    <row r="6" spans="1:18" s="57" customFormat="1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51" s="57" customFormat="1" ht="18.75">
      <c r="A7" s="58"/>
      <c r="B7" s="59"/>
      <c r="C7" s="60" t="s">
        <v>9</v>
      </c>
      <c r="D7" s="59"/>
      <c r="E7" s="59"/>
      <c r="F7" s="59"/>
      <c r="G7" s="59"/>
      <c r="H7" s="59"/>
      <c r="I7" s="59" t="s">
        <v>28</v>
      </c>
      <c r="J7" s="127"/>
      <c r="K7" s="128"/>
      <c r="L7" s="140" t="s">
        <v>111</v>
      </c>
      <c r="M7" s="128"/>
      <c r="N7" s="128"/>
      <c r="O7" s="129" t="s">
        <v>109</v>
      </c>
      <c r="P7" s="14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57" customFormat="1" ht="18.75">
      <c r="A8" s="61"/>
      <c r="B8" s="62"/>
      <c r="C8" s="63" t="s">
        <v>12</v>
      </c>
      <c r="D8" s="62"/>
      <c r="E8" s="62" t="s">
        <v>24</v>
      </c>
      <c r="F8" s="62" t="s">
        <v>26</v>
      </c>
      <c r="G8" s="62"/>
      <c r="H8" s="62"/>
      <c r="I8" s="62"/>
      <c r="J8" s="120" t="s">
        <v>50</v>
      </c>
      <c r="K8" s="121" t="s">
        <v>110</v>
      </c>
      <c r="L8" s="121">
        <v>2013</v>
      </c>
      <c r="M8" s="122" t="s">
        <v>88</v>
      </c>
      <c r="N8" s="121" t="s">
        <v>112</v>
      </c>
      <c r="O8" s="123" t="s">
        <v>113</v>
      </c>
      <c r="P8" s="144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57" customFormat="1" ht="18.75">
      <c r="A9" s="64" t="s">
        <v>10</v>
      </c>
      <c r="B9" s="65" t="s">
        <v>12</v>
      </c>
      <c r="C9" s="66" t="s">
        <v>7</v>
      </c>
      <c r="D9" s="65" t="s">
        <v>13</v>
      </c>
      <c r="E9" s="65" t="s">
        <v>25</v>
      </c>
      <c r="F9" s="65" t="s">
        <v>27</v>
      </c>
      <c r="G9" s="65" t="s">
        <v>11</v>
      </c>
      <c r="H9" s="65" t="s">
        <v>0</v>
      </c>
      <c r="I9" s="65"/>
      <c r="J9" s="124" t="s">
        <v>114</v>
      </c>
      <c r="K9" s="125" t="s">
        <v>106</v>
      </c>
      <c r="L9" s="125" t="s">
        <v>118</v>
      </c>
      <c r="M9" s="125"/>
      <c r="N9" s="125" t="s">
        <v>106</v>
      </c>
      <c r="O9" s="126" t="s">
        <v>115</v>
      </c>
      <c r="P9" s="14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57" customFormat="1" ht="18.75">
      <c r="A10" s="67"/>
      <c r="B10" s="68"/>
      <c r="C10" s="68"/>
      <c r="D10" s="68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70"/>
      <c r="P10" s="6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8.75">
      <c r="A11" s="30" t="s">
        <v>8</v>
      </c>
      <c r="B11" s="31"/>
      <c r="C11" s="31"/>
      <c r="D11" s="31"/>
      <c r="E11" s="31"/>
      <c r="F11" s="31"/>
      <c r="G11" s="31"/>
      <c r="H11" s="32"/>
      <c r="I11" s="33" t="s">
        <v>35</v>
      </c>
      <c r="J11" s="46">
        <f>J13</f>
        <v>17632513</v>
      </c>
      <c r="K11" s="46">
        <f>K13</f>
        <v>28350000</v>
      </c>
      <c r="L11" s="46">
        <f>L13</f>
        <v>37704384</v>
      </c>
      <c r="M11" s="46">
        <f>M13</f>
        <v>780000</v>
      </c>
      <c r="N11" s="46">
        <f>N13</f>
        <v>38484384</v>
      </c>
      <c r="O11" s="139">
        <f>N11/L11*100</f>
        <v>102.0687249525148</v>
      </c>
      <c r="P11" s="146"/>
      <c r="Q11" s="142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16" s="57" customFormat="1" ht="18.75">
      <c r="A12" s="71"/>
      <c r="B12" s="19"/>
      <c r="C12" s="19"/>
      <c r="D12" s="19"/>
      <c r="E12" s="19"/>
      <c r="F12" s="19"/>
      <c r="G12" s="19"/>
      <c r="H12" s="20"/>
      <c r="I12" s="14"/>
      <c r="J12" s="10"/>
      <c r="K12" s="10"/>
      <c r="L12" s="10"/>
      <c r="M12" s="10"/>
      <c r="N12" s="10"/>
      <c r="O12" s="72"/>
      <c r="P12" s="10"/>
    </row>
    <row r="13" spans="1:251" ht="18.75">
      <c r="A13" s="34"/>
      <c r="B13" s="35" t="s">
        <v>31</v>
      </c>
      <c r="C13" s="35"/>
      <c r="D13" s="35"/>
      <c r="E13" s="35"/>
      <c r="F13" s="35"/>
      <c r="G13" s="35"/>
      <c r="H13" s="36"/>
      <c r="I13" s="37" t="s">
        <v>18</v>
      </c>
      <c r="J13" s="47">
        <f>J15+J38</f>
        <v>17632513</v>
      </c>
      <c r="K13" s="47">
        <f>K15+K38</f>
        <v>28350000</v>
      </c>
      <c r="L13" s="47">
        <f>L15+L38</f>
        <v>37704384</v>
      </c>
      <c r="M13" s="47">
        <f>M15+M38</f>
        <v>780000</v>
      </c>
      <c r="N13" s="47">
        <f>N15+N38</f>
        <v>38484384</v>
      </c>
      <c r="O13" s="45">
        <f>N13/L13*100</f>
        <v>102.0687249525148</v>
      </c>
      <c r="P13" s="119"/>
      <c r="Q13" s="25"/>
      <c r="R13" s="25"/>
      <c r="S13" s="25"/>
      <c r="T13" s="25"/>
      <c r="U13" s="16"/>
      <c r="V13" s="16"/>
      <c r="W13" s="16"/>
      <c r="X13" s="16"/>
      <c r="Y13" s="16"/>
      <c r="Z13" s="16"/>
      <c r="AA13" s="16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s="57" customFormat="1" ht="18.75">
      <c r="A14" s="73"/>
      <c r="B14" s="74"/>
      <c r="C14" s="74" t="s">
        <v>32</v>
      </c>
      <c r="D14" s="74"/>
      <c r="E14" s="74"/>
      <c r="F14" s="74"/>
      <c r="G14" s="74"/>
      <c r="H14" s="75"/>
      <c r="I14" s="15" t="s">
        <v>57</v>
      </c>
      <c r="J14" s="9">
        <f aca="true" t="shared" si="0" ref="J14:N15">J15</f>
        <v>637553</v>
      </c>
      <c r="K14" s="9">
        <f t="shared" si="0"/>
        <v>800000</v>
      </c>
      <c r="L14" s="9">
        <f t="shared" si="0"/>
        <v>800000</v>
      </c>
      <c r="M14" s="9">
        <f t="shared" si="0"/>
        <v>135000</v>
      </c>
      <c r="N14" s="9">
        <f t="shared" si="0"/>
        <v>935000</v>
      </c>
      <c r="O14" s="53"/>
      <c r="P14" s="95"/>
      <c r="Q14" s="9"/>
      <c r="R14" s="9"/>
      <c r="S14" s="9"/>
      <c r="T14" s="9"/>
      <c r="U14" s="15"/>
      <c r="V14" s="15"/>
      <c r="W14" s="15"/>
      <c r="X14" s="15"/>
      <c r="Y14" s="15"/>
      <c r="Z14" s="15"/>
      <c r="AA14" s="15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18.75">
      <c r="A15" s="38"/>
      <c r="B15" s="39"/>
      <c r="C15" s="39"/>
      <c r="D15" s="39">
        <v>2501</v>
      </c>
      <c r="E15" s="39"/>
      <c r="F15" s="39"/>
      <c r="G15" s="39"/>
      <c r="H15" s="40"/>
      <c r="I15" s="39" t="s">
        <v>37</v>
      </c>
      <c r="J15" s="48">
        <f t="shared" si="0"/>
        <v>637553</v>
      </c>
      <c r="K15" s="48">
        <f t="shared" si="0"/>
        <v>800000</v>
      </c>
      <c r="L15" s="48">
        <f t="shared" si="0"/>
        <v>800000</v>
      </c>
      <c r="M15" s="48">
        <f t="shared" si="0"/>
        <v>135000</v>
      </c>
      <c r="N15" s="48">
        <f t="shared" si="0"/>
        <v>935000</v>
      </c>
      <c r="O15" s="54">
        <f>N15/L15*100</f>
        <v>116.875</v>
      </c>
      <c r="P15" s="119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57" customFormat="1" ht="18.75">
      <c r="A16" s="44"/>
      <c r="B16" s="15"/>
      <c r="C16" s="15"/>
      <c r="D16" s="15"/>
      <c r="E16" s="15" t="s">
        <v>33</v>
      </c>
      <c r="F16" s="15"/>
      <c r="G16" s="15"/>
      <c r="H16" s="76"/>
      <c r="I16" s="15" t="s">
        <v>30</v>
      </c>
      <c r="J16" s="9">
        <f>J17+J18+J36+J37+J35</f>
        <v>637553</v>
      </c>
      <c r="K16" s="9">
        <f>K17+K18+K36+K37</f>
        <v>800000</v>
      </c>
      <c r="L16" s="9">
        <f>L17+L18+L36+L37</f>
        <v>800000</v>
      </c>
      <c r="M16" s="9">
        <f>M17+M18+M36+M37+M35</f>
        <v>135000</v>
      </c>
      <c r="N16" s="9">
        <f>N17+N18+N36+N37+N35</f>
        <v>935000</v>
      </c>
      <c r="O16" s="53">
        <f>N16/L16*100</f>
        <v>116.875</v>
      </c>
      <c r="P16" s="9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57" customFormat="1" ht="18.75">
      <c r="A17" s="44"/>
      <c r="B17" s="15"/>
      <c r="C17" s="15"/>
      <c r="D17" s="15"/>
      <c r="E17" s="15"/>
      <c r="F17" s="77">
        <v>3232</v>
      </c>
      <c r="G17" s="77"/>
      <c r="H17" s="78">
        <v>57</v>
      </c>
      <c r="I17" s="77" t="s">
        <v>19</v>
      </c>
      <c r="J17" s="79">
        <v>56299</v>
      </c>
      <c r="K17" s="80">
        <v>30000</v>
      </c>
      <c r="L17" s="80">
        <v>30000</v>
      </c>
      <c r="M17" s="79"/>
      <c r="N17" s="79">
        <f aca="true" t="shared" si="1" ref="N17:N37">L17+M17</f>
        <v>30000</v>
      </c>
      <c r="O17" s="81"/>
      <c r="P17" s="9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57" customFormat="1" ht="18.75">
      <c r="A18" s="44"/>
      <c r="B18" s="15"/>
      <c r="C18" s="15"/>
      <c r="D18" s="15"/>
      <c r="E18" s="15"/>
      <c r="F18" s="77">
        <v>3232</v>
      </c>
      <c r="G18" s="77"/>
      <c r="H18" s="78">
        <v>60</v>
      </c>
      <c r="I18" s="77" t="s">
        <v>20</v>
      </c>
      <c r="J18" s="79">
        <f>SUM(J19:J33)</f>
        <v>450132</v>
      </c>
      <c r="K18" s="80">
        <v>650000</v>
      </c>
      <c r="L18" s="80">
        <v>650000</v>
      </c>
      <c r="M18" s="79">
        <v>100000</v>
      </c>
      <c r="N18" s="79">
        <f t="shared" si="1"/>
        <v>750000</v>
      </c>
      <c r="O18" s="81"/>
      <c r="P18" s="9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57" customFormat="1" ht="18.75">
      <c r="A19" s="44"/>
      <c r="B19" s="15"/>
      <c r="C19" s="15"/>
      <c r="D19" s="15"/>
      <c r="E19" s="15"/>
      <c r="F19" s="77"/>
      <c r="G19" s="77"/>
      <c r="H19" s="78"/>
      <c r="I19" s="77" t="s">
        <v>70</v>
      </c>
      <c r="J19" s="79">
        <v>67480</v>
      </c>
      <c r="K19" s="79"/>
      <c r="L19" s="79"/>
      <c r="M19" s="79"/>
      <c r="N19" s="79">
        <f t="shared" si="1"/>
        <v>0</v>
      </c>
      <c r="O19" s="8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57" customFormat="1" ht="18.75">
      <c r="A20" s="44"/>
      <c r="B20" s="15"/>
      <c r="C20" s="15"/>
      <c r="D20" s="15"/>
      <c r="E20" s="15"/>
      <c r="F20" s="77"/>
      <c r="G20" s="77"/>
      <c r="H20" s="78"/>
      <c r="I20" s="77" t="s">
        <v>71</v>
      </c>
      <c r="J20" s="79">
        <v>1991</v>
      </c>
      <c r="K20" s="79"/>
      <c r="L20" s="79"/>
      <c r="M20" s="79"/>
      <c r="N20" s="79">
        <f t="shared" si="1"/>
        <v>0</v>
      </c>
      <c r="O20" s="8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57" customFormat="1" ht="18.75">
      <c r="A21" s="44"/>
      <c r="B21" s="15"/>
      <c r="C21" s="15"/>
      <c r="D21" s="15"/>
      <c r="E21" s="15"/>
      <c r="F21" s="77"/>
      <c r="G21" s="77"/>
      <c r="H21" s="78"/>
      <c r="I21" s="77" t="s">
        <v>72</v>
      </c>
      <c r="J21" s="79">
        <v>7466</v>
      </c>
      <c r="K21" s="79"/>
      <c r="L21" s="79"/>
      <c r="M21" s="79"/>
      <c r="N21" s="79">
        <f t="shared" si="1"/>
        <v>0</v>
      </c>
      <c r="O21" s="8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57" customFormat="1" ht="18.75">
      <c r="A22" s="44"/>
      <c r="B22" s="15"/>
      <c r="C22" s="15"/>
      <c r="D22" s="15"/>
      <c r="E22" s="15"/>
      <c r="F22" s="77"/>
      <c r="G22" s="77"/>
      <c r="H22" s="78"/>
      <c r="I22" s="77" t="s">
        <v>73</v>
      </c>
      <c r="J22" s="79">
        <v>25944</v>
      </c>
      <c r="K22" s="79"/>
      <c r="L22" s="79"/>
      <c r="M22" s="79"/>
      <c r="N22" s="79">
        <f t="shared" si="1"/>
        <v>0</v>
      </c>
      <c r="O22" s="8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57" customFormat="1" ht="18.75">
      <c r="A23" s="44"/>
      <c r="B23" s="15"/>
      <c r="C23" s="15"/>
      <c r="D23" s="15"/>
      <c r="E23" s="15"/>
      <c r="F23" s="77"/>
      <c r="G23" s="77"/>
      <c r="H23" s="78"/>
      <c r="I23" s="77" t="s">
        <v>74</v>
      </c>
      <c r="J23" s="79">
        <v>3841</v>
      </c>
      <c r="K23" s="79"/>
      <c r="L23" s="79"/>
      <c r="M23" s="79"/>
      <c r="N23" s="79">
        <f t="shared" si="1"/>
        <v>0</v>
      </c>
      <c r="O23" s="8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s="57" customFormat="1" ht="18.75">
      <c r="A24" s="44"/>
      <c r="B24" s="15"/>
      <c r="C24" s="15"/>
      <c r="D24" s="15"/>
      <c r="E24" s="15"/>
      <c r="F24" s="77"/>
      <c r="G24" s="77"/>
      <c r="H24" s="78"/>
      <c r="I24" s="77" t="s">
        <v>75</v>
      </c>
      <c r="J24" s="79">
        <v>2387</v>
      </c>
      <c r="K24" s="79"/>
      <c r="L24" s="79"/>
      <c r="M24" s="79"/>
      <c r="N24" s="79">
        <f t="shared" si="1"/>
        <v>0</v>
      </c>
      <c r="O24" s="8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s="57" customFormat="1" ht="18.75">
      <c r="A25" s="44"/>
      <c r="B25" s="15"/>
      <c r="C25" s="15"/>
      <c r="D25" s="15"/>
      <c r="E25" s="15"/>
      <c r="F25" s="77"/>
      <c r="G25" s="77"/>
      <c r="H25" s="78"/>
      <c r="I25" s="77" t="s">
        <v>76</v>
      </c>
      <c r="J25" s="79">
        <v>5522</v>
      </c>
      <c r="K25" s="79"/>
      <c r="L25" s="79"/>
      <c r="M25" s="79"/>
      <c r="N25" s="79">
        <f t="shared" si="1"/>
        <v>0</v>
      </c>
      <c r="O25" s="8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s="57" customFormat="1" ht="18.75">
      <c r="A26" s="44"/>
      <c r="B26" s="15"/>
      <c r="C26" s="15"/>
      <c r="D26" s="15"/>
      <c r="E26" s="15"/>
      <c r="F26" s="77"/>
      <c r="G26" s="77"/>
      <c r="H26" s="78"/>
      <c r="I26" s="77" t="s">
        <v>77</v>
      </c>
      <c r="J26" s="79">
        <v>592</v>
      </c>
      <c r="K26" s="79"/>
      <c r="L26" s="79"/>
      <c r="M26" s="79"/>
      <c r="N26" s="79">
        <f t="shared" si="1"/>
        <v>0</v>
      </c>
      <c r="O26" s="8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s="57" customFormat="1" ht="18.75">
      <c r="A27" s="44"/>
      <c r="B27" s="15"/>
      <c r="C27" s="15"/>
      <c r="D27" s="15"/>
      <c r="E27" s="15"/>
      <c r="F27" s="77"/>
      <c r="G27" s="77"/>
      <c r="H27" s="78"/>
      <c r="I27" s="77" t="s">
        <v>78</v>
      </c>
      <c r="J27" s="79">
        <v>6324</v>
      </c>
      <c r="K27" s="79"/>
      <c r="L27" s="79"/>
      <c r="M27" s="79"/>
      <c r="N27" s="79">
        <f t="shared" si="1"/>
        <v>0</v>
      </c>
      <c r="O27" s="8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57" customFormat="1" ht="18.75">
      <c r="A28" s="44"/>
      <c r="B28" s="15"/>
      <c r="C28" s="15"/>
      <c r="D28" s="15"/>
      <c r="E28" s="15"/>
      <c r="F28" s="77"/>
      <c r="G28" s="77"/>
      <c r="H28" s="78"/>
      <c r="I28" s="77" t="s">
        <v>79</v>
      </c>
      <c r="J28" s="79">
        <v>2581</v>
      </c>
      <c r="K28" s="79"/>
      <c r="L28" s="79"/>
      <c r="M28" s="79"/>
      <c r="N28" s="79">
        <f t="shared" si="1"/>
        <v>0</v>
      </c>
      <c r="O28" s="8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s="57" customFormat="1" ht="18.75">
      <c r="A29" s="44"/>
      <c r="B29" s="15"/>
      <c r="C29" s="15"/>
      <c r="D29" s="15"/>
      <c r="E29" s="15"/>
      <c r="F29" s="77"/>
      <c r="G29" s="77"/>
      <c r="H29" s="78"/>
      <c r="I29" s="77" t="s">
        <v>80</v>
      </c>
      <c r="J29" s="79">
        <v>12258</v>
      </c>
      <c r="K29" s="79"/>
      <c r="L29" s="79"/>
      <c r="M29" s="79"/>
      <c r="N29" s="79">
        <f t="shared" si="1"/>
        <v>0</v>
      </c>
      <c r="O29" s="8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57" customFormat="1" ht="18.75">
      <c r="A30" s="44"/>
      <c r="B30" s="15"/>
      <c r="C30" s="15"/>
      <c r="D30" s="15"/>
      <c r="E30" s="15"/>
      <c r="F30" s="77"/>
      <c r="G30" s="77"/>
      <c r="H30" s="78"/>
      <c r="I30" s="77" t="s">
        <v>81</v>
      </c>
      <c r="J30" s="79">
        <v>43348</v>
      </c>
      <c r="K30" s="79"/>
      <c r="L30" s="79"/>
      <c r="M30" s="79"/>
      <c r="N30" s="79">
        <f t="shared" si="1"/>
        <v>0</v>
      </c>
      <c r="O30" s="8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57" customFormat="1" ht="18.75">
      <c r="A31" s="44"/>
      <c r="B31" s="15"/>
      <c r="C31" s="15"/>
      <c r="D31" s="15"/>
      <c r="E31" s="15"/>
      <c r="F31" s="77"/>
      <c r="G31" s="77"/>
      <c r="H31" s="78"/>
      <c r="I31" s="77" t="s">
        <v>82</v>
      </c>
      <c r="J31" s="79">
        <v>9947</v>
      </c>
      <c r="K31" s="79"/>
      <c r="L31" s="79"/>
      <c r="M31" s="79"/>
      <c r="N31" s="79">
        <f t="shared" si="1"/>
        <v>0</v>
      </c>
      <c r="O31" s="82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57" customFormat="1" ht="18.75">
      <c r="A32" s="44"/>
      <c r="B32" s="15"/>
      <c r="C32" s="15"/>
      <c r="D32" s="15"/>
      <c r="E32" s="15"/>
      <c r="F32" s="77"/>
      <c r="G32" s="77"/>
      <c r="H32" s="78"/>
      <c r="I32" s="77" t="s">
        <v>87</v>
      </c>
      <c r="J32" s="79">
        <v>170874</v>
      </c>
      <c r="K32" s="79"/>
      <c r="L32" s="79"/>
      <c r="M32" s="79"/>
      <c r="N32" s="79">
        <f t="shared" si="1"/>
        <v>0</v>
      </c>
      <c r="O32" s="8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57" customFormat="1" ht="18.75">
      <c r="A33" s="44"/>
      <c r="B33" s="15"/>
      <c r="C33" s="15"/>
      <c r="D33" s="15"/>
      <c r="E33" s="15"/>
      <c r="F33" s="77"/>
      <c r="G33" s="77"/>
      <c r="H33" s="78"/>
      <c r="I33" s="77" t="s">
        <v>83</v>
      </c>
      <c r="J33" s="79">
        <v>89577</v>
      </c>
      <c r="K33" s="79"/>
      <c r="L33" s="79"/>
      <c r="M33" s="79"/>
      <c r="N33" s="79">
        <f t="shared" si="1"/>
        <v>0</v>
      </c>
      <c r="O33" s="82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57" customFormat="1" ht="18.75">
      <c r="A34" s="44"/>
      <c r="B34" s="15"/>
      <c r="C34" s="15"/>
      <c r="D34" s="15"/>
      <c r="E34" s="15"/>
      <c r="F34" s="77"/>
      <c r="G34" s="77"/>
      <c r="H34" s="78"/>
      <c r="I34" s="77"/>
      <c r="J34" s="79"/>
      <c r="K34" s="80"/>
      <c r="L34" s="80"/>
      <c r="M34" s="80"/>
      <c r="N34" s="79">
        <f t="shared" si="1"/>
        <v>0</v>
      </c>
      <c r="O34" s="81"/>
      <c r="P34" s="95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57" customFormat="1" ht="18.75">
      <c r="A35" s="44"/>
      <c r="B35" s="15"/>
      <c r="C35" s="15"/>
      <c r="D35" s="15"/>
      <c r="E35" s="15"/>
      <c r="F35" s="77">
        <v>3235</v>
      </c>
      <c r="G35" s="77"/>
      <c r="H35" s="78" t="s">
        <v>36</v>
      </c>
      <c r="I35" s="77" t="s">
        <v>21</v>
      </c>
      <c r="J35" s="79">
        <v>65990</v>
      </c>
      <c r="K35" s="80"/>
      <c r="L35" s="80"/>
      <c r="M35" s="80">
        <v>10000</v>
      </c>
      <c r="N35" s="79">
        <f t="shared" si="1"/>
        <v>10000</v>
      </c>
      <c r="O35" s="81"/>
      <c r="P35" s="9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s="57" customFormat="1" ht="18.75">
      <c r="A36" s="44"/>
      <c r="B36" s="15"/>
      <c r="C36" s="15"/>
      <c r="D36" s="15"/>
      <c r="E36" s="15"/>
      <c r="F36" s="77">
        <v>3292</v>
      </c>
      <c r="G36" s="77"/>
      <c r="H36" s="78" t="s">
        <v>1</v>
      </c>
      <c r="I36" s="77" t="s">
        <v>22</v>
      </c>
      <c r="J36" s="79">
        <v>55909</v>
      </c>
      <c r="K36" s="80">
        <v>60000</v>
      </c>
      <c r="L36" s="80">
        <v>60000</v>
      </c>
      <c r="M36" s="80">
        <v>25000</v>
      </c>
      <c r="N36" s="79">
        <f t="shared" si="1"/>
        <v>85000</v>
      </c>
      <c r="O36" s="81"/>
      <c r="P36" s="95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57" customFormat="1" ht="18.75">
      <c r="A37" s="44"/>
      <c r="B37" s="15"/>
      <c r="C37" s="15"/>
      <c r="D37" s="15"/>
      <c r="E37" s="15"/>
      <c r="F37" s="77">
        <v>3299</v>
      </c>
      <c r="G37" s="77"/>
      <c r="H37" s="78">
        <v>61</v>
      </c>
      <c r="I37" s="77" t="s">
        <v>23</v>
      </c>
      <c r="J37" s="79">
        <v>9223</v>
      </c>
      <c r="K37" s="80">
        <v>60000</v>
      </c>
      <c r="L37" s="80">
        <v>60000</v>
      </c>
      <c r="M37" s="80"/>
      <c r="N37" s="79">
        <f t="shared" si="1"/>
        <v>60000</v>
      </c>
      <c r="O37" s="81"/>
      <c r="P37" s="95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3" ht="18.75">
      <c r="A38" s="38"/>
      <c r="B38" s="39"/>
      <c r="C38" s="39" t="s">
        <v>84</v>
      </c>
      <c r="D38" s="39"/>
      <c r="E38" s="39"/>
      <c r="F38" s="39"/>
      <c r="G38" s="39"/>
      <c r="H38" s="40"/>
      <c r="I38" s="39" t="s">
        <v>85</v>
      </c>
      <c r="J38" s="48">
        <f>J39+J43+J48</f>
        <v>16994960</v>
      </c>
      <c r="K38" s="48">
        <f>K39+K43+K48</f>
        <v>27550000</v>
      </c>
      <c r="L38" s="48">
        <f>L39+L43+L48</f>
        <v>36904384</v>
      </c>
      <c r="M38" s="48">
        <f>M39+M43+M48</f>
        <v>645000</v>
      </c>
      <c r="N38" s="48">
        <f>N39+N43+N48</f>
        <v>37549384</v>
      </c>
      <c r="O38" s="45">
        <f>N38/L38*100</f>
        <v>101.74775983254456</v>
      </c>
      <c r="P38" s="119"/>
      <c r="Q38" s="119"/>
      <c r="R38" s="119"/>
      <c r="S38" s="119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ht="18.75">
      <c r="A39" s="41"/>
      <c r="B39" s="42"/>
      <c r="C39" s="42"/>
      <c r="D39" s="42">
        <v>2601</v>
      </c>
      <c r="E39" s="42"/>
      <c r="F39" s="42"/>
      <c r="G39" s="42"/>
      <c r="H39" s="43"/>
      <c r="I39" s="42" t="s">
        <v>86</v>
      </c>
      <c r="J39" s="49">
        <f>J40</f>
        <v>271568</v>
      </c>
      <c r="K39" s="49">
        <f>K40</f>
        <v>1370000</v>
      </c>
      <c r="L39" s="49">
        <f>L40</f>
        <v>1808000</v>
      </c>
      <c r="M39" s="49">
        <f>M40</f>
        <v>600000</v>
      </c>
      <c r="N39" s="49">
        <f>N40</f>
        <v>2408000</v>
      </c>
      <c r="O39" s="52">
        <f>N39/L39*100</f>
        <v>133.1858407079646</v>
      </c>
      <c r="P39" s="95"/>
      <c r="Q39" s="95"/>
      <c r="R39" s="95"/>
      <c r="S39" s="9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1" s="57" customFormat="1" ht="18.75">
      <c r="A40" s="44"/>
      <c r="B40" s="15"/>
      <c r="C40" s="15"/>
      <c r="D40" s="15"/>
      <c r="E40" s="15" t="s">
        <v>34</v>
      </c>
      <c r="F40" s="15"/>
      <c r="G40" s="15"/>
      <c r="H40" s="76"/>
      <c r="I40" s="15" t="s">
        <v>38</v>
      </c>
      <c r="J40" s="9">
        <f>J41+J42</f>
        <v>271568</v>
      </c>
      <c r="K40" s="9">
        <f>K41+K42</f>
        <v>1370000</v>
      </c>
      <c r="L40" s="9">
        <f>L41+L42</f>
        <v>1808000</v>
      </c>
      <c r="M40" s="9">
        <f>M41+M42</f>
        <v>600000</v>
      </c>
      <c r="N40" s="9">
        <f>N41+N42</f>
        <v>2408000</v>
      </c>
      <c r="O40" s="53"/>
      <c r="P40" s="9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s="57" customFormat="1" ht="18.75">
      <c r="A41" s="44"/>
      <c r="B41" s="15"/>
      <c r="C41" s="15"/>
      <c r="D41" s="15"/>
      <c r="E41" s="15"/>
      <c r="F41" s="77">
        <v>4511</v>
      </c>
      <c r="G41" s="77"/>
      <c r="H41" s="78">
        <v>62</v>
      </c>
      <c r="I41" s="77" t="s">
        <v>59</v>
      </c>
      <c r="J41" s="79">
        <v>262525</v>
      </c>
      <c r="K41" s="80">
        <v>1200000</v>
      </c>
      <c r="L41" s="150">
        <v>1638000</v>
      </c>
      <c r="M41" s="80">
        <f>150000+250000+200000</f>
        <v>600000</v>
      </c>
      <c r="N41" s="79">
        <f>L41+M41</f>
        <v>2238000</v>
      </c>
      <c r="O41" s="81"/>
      <c r="P41" s="9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57" customFormat="1" ht="18.75">
      <c r="A42" s="44"/>
      <c r="B42" s="15"/>
      <c r="C42" s="15"/>
      <c r="D42" s="15"/>
      <c r="E42" s="15"/>
      <c r="F42" s="77">
        <v>4511</v>
      </c>
      <c r="G42" s="77"/>
      <c r="H42" s="78" t="s">
        <v>102</v>
      </c>
      <c r="I42" s="77" t="s">
        <v>107</v>
      </c>
      <c r="J42" s="79">
        <v>9043</v>
      </c>
      <c r="K42" s="80">
        <v>170000</v>
      </c>
      <c r="L42" s="150">
        <v>170000</v>
      </c>
      <c r="M42" s="80"/>
      <c r="N42" s="79">
        <f>L42+M42</f>
        <v>170000</v>
      </c>
      <c r="O42" s="81"/>
      <c r="P42" s="95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8.75">
      <c r="A43" s="41"/>
      <c r="B43" s="42"/>
      <c r="C43" s="42"/>
      <c r="D43" s="42">
        <v>2602</v>
      </c>
      <c r="E43" s="42"/>
      <c r="F43" s="42"/>
      <c r="G43" s="42"/>
      <c r="H43" s="43"/>
      <c r="I43" s="42" t="s">
        <v>39</v>
      </c>
      <c r="J43" s="49">
        <f>J44+J46</f>
        <v>278801</v>
      </c>
      <c r="K43" s="49">
        <f>K44+K46</f>
        <v>12200000</v>
      </c>
      <c r="L43" s="49">
        <f>L44+L46</f>
        <v>12200000</v>
      </c>
      <c r="M43" s="49">
        <f>M44+M46</f>
        <v>-110000</v>
      </c>
      <c r="N43" s="49">
        <f>N44+N46</f>
        <v>12090000</v>
      </c>
      <c r="O43" s="52">
        <f>N43/L43*100</f>
        <v>99.09836065573771</v>
      </c>
      <c r="P43" s="95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57" customFormat="1" ht="18.75">
      <c r="A44" s="44"/>
      <c r="B44" s="15"/>
      <c r="C44" s="15"/>
      <c r="D44" s="15"/>
      <c r="E44" s="15" t="s">
        <v>51</v>
      </c>
      <c r="F44" s="15"/>
      <c r="G44" s="15"/>
      <c r="H44" s="76"/>
      <c r="I44" s="15" t="s">
        <v>92</v>
      </c>
      <c r="J44" s="9">
        <f>J45</f>
        <v>278801</v>
      </c>
      <c r="K44" s="9">
        <f>K45</f>
        <v>700000</v>
      </c>
      <c r="L44" s="9">
        <f>L45</f>
        <v>700000</v>
      </c>
      <c r="M44" s="9">
        <f>M45</f>
        <v>-110000</v>
      </c>
      <c r="N44" s="9">
        <f>N45</f>
        <v>590000</v>
      </c>
      <c r="O44" s="53"/>
      <c r="P44" s="9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s="57" customFormat="1" ht="18.75">
      <c r="A45" s="44"/>
      <c r="B45" s="15"/>
      <c r="C45" s="15"/>
      <c r="D45" s="15"/>
      <c r="E45" s="15"/>
      <c r="F45" s="77">
        <v>4111</v>
      </c>
      <c r="G45" s="77"/>
      <c r="H45" s="78">
        <v>66</v>
      </c>
      <c r="I45" s="77" t="s">
        <v>40</v>
      </c>
      <c r="J45" s="79">
        <v>278801</v>
      </c>
      <c r="K45" s="80">
        <v>700000</v>
      </c>
      <c r="L45" s="80">
        <v>700000</v>
      </c>
      <c r="M45" s="80">
        <v>-110000</v>
      </c>
      <c r="N45" s="79">
        <f>L45+M45</f>
        <v>590000</v>
      </c>
      <c r="O45" s="83"/>
      <c r="P45" s="9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s="57" customFormat="1" ht="18.75">
      <c r="A46" s="44"/>
      <c r="B46" s="15"/>
      <c r="C46" s="15"/>
      <c r="D46" s="15"/>
      <c r="E46" s="15" t="s">
        <v>51</v>
      </c>
      <c r="F46" s="15"/>
      <c r="G46" s="15"/>
      <c r="H46" s="76"/>
      <c r="I46" s="15" t="s">
        <v>93</v>
      </c>
      <c r="J46" s="9">
        <f>J47</f>
        <v>0</v>
      </c>
      <c r="K46" s="9">
        <f>K47</f>
        <v>11500000</v>
      </c>
      <c r="L46" s="9">
        <f>L47</f>
        <v>11500000</v>
      </c>
      <c r="M46" s="9">
        <f>M47</f>
        <v>0</v>
      </c>
      <c r="N46" s="9">
        <f>N47</f>
        <v>11500000</v>
      </c>
      <c r="O46" s="53"/>
      <c r="P46" s="9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s="57" customFormat="1" ht="18.75">
      <c r="A47" s="44"/>
      <c r="B47" s="15"/>
      <c r="C47" s="15"/>
      <c r="D47" s="15"/>
      <c r="E47" s="15"/>
      <c r="F47" s="77">
        <v>4111</v>
      </c>
      <c r="G47" s="77"/>
      <c r="H47" s="78" t="s">
        <v>94</v>
      </c>
      <c r="I47" s="77" t="s">
        <v>95</v>
      </c>
      <c r="J47" s="79"/>
      <c r="K47" s="80">
        <v>11500000</v>
      </c>
      <c r="L47" s="80">
        <v>11500000</v>
      </c>
      <c r="M47" s="80"/>
      <c r="N47" s="79">
        <f>L47+M47</f>
        <v>11500000</v>
      </c>
      <c r="O47" s="83"/>
      <c r="P47" s="9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8.75">
      <c r="A48" s="41"/>
      <c r="B48" s="42"/>
      <c r="C48" s="42"/>
      <c r="D48" s="42">
        <v>2603</v>
      </c>
      <c r="E48" s="42"/>
      <c r="F48" s="42"/>
      <c r="G48" s="42"/>
      <c r="H48" s="43"/>
      <c r="I48" s="42" t="s">
        <v>41</v>
      </c>
      <c r="J48" s="49">
        <f>J49+J52+J55+J57+J60+J62+J65+J67</f>
        <v>16444591</v>
      </c>
      <c r="K48" s="49">
        <f>K49+K52+K55+K57+K60+K62+K65+K67</f>
        <v>13980000</v>
      </c>
      <c r="L48" s="49">
        <f>L49+L52+L55+L57+L60+L62+L65+L67</f>
        <v>22896384</v>
      </c>
      <c r="M48" s="49">
        <f>M49+M52+M55+M57+M60+M62+M65+M67</f>
        <v>155000</v>
      </c>
      <c r="N48" s="49">
        <f>N49+N52+N55+N57+N60+N62+N65+N67</f>
        <v>23051384</v>
      </c>
      <c r="O48" s="52">
        <f>N48/L48*100</f>
        <v>100.67696279028165</v>
      </c>
      <c r="P48" s="9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s="57" customFormat="1" ht="18.75">
      <c r="A49" s="44"/>
      <c r="B49" s="15"/>
      <c r="C49" s="15"/>
      <c r="D49" s="15"/>
      <c r="E49" s="15" t="s">
        <v>52</v>
      </c>
      <c r="F49" s="15"/>
      <c r="G49" s="15"/>
      <c r="H49" s="76"/>
      <c r="I49" s="15" t="s">
        <v>42</v>
      </c>
      <c r="J49" s="9">
        <f>J50+J51</f>
        <v>10311206</v>
      </c>
      <c r="K49" s="9">
        <f>K50+K51</f>
        <v>8000000</v>
      </c>
      <c r="L49" s="9">
        <f>L50+L51</f>
        <v>14400000</v>
      </c>
      <c r="M49" s="9">
        <f>M50+M51</f>
        <v>1100000</v>
      </c>
      <c r="N49" s="9">
        <f>N50+N51</f>
        <v>15500000</v>
      </c>
      <c r="O49" s="53"/>
      <c r="P49" s="9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s="57" customFormat="1" ht="18.75">
      <c r="A50" s="44"/>
      <c r="B50" s="15"/>
      <c r="C50" s="15"/>
      <c r="D50" s="15"/>
      <c r="E50" s="15"/>
      <c r="F50" s="77">
        <v>4212</v>
      </c>
      <c r="G50" s="77"/>
      <c r="H50" s="78">
        <v>67</v>
      </c>
      <c r="I50" s="77" t="s">
        <v>43</v>
      </c>
      <c r="J50" s="79">
        <v>10311206</v>
      </c>
      <c r="K50" s="80">
        <v>7500000</v>
      </c>
      <c r="L50" s="80">
        <v>13900000</v>
      </c>
      <c r="M50" s="80"/>
      <c r="N50" s="79">
        <f>L50+M50</f>
        <v>13900000</v>
      </c>
      <c r="O50" s="83"/>
      <c r="P50" s="9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s="57" customFormat="1" ht="18.75">
      <c r="A51" s="44"/>
      <c r="B51" s="15"/>
      <c r="C51" s="15"/>
      <c r="D51" s="15"/>
      <c r="E51" s="15"/>
      <c r="F51" s="77">
        <v>4226</v>
      </c>
      <c r="G51" s="77"/>
      <c r="H51" s="78" t="s">
        <v>103</v>
      </c>
      <c r="I51" s="77" t="s">
        <v>104</v>
      </c>
      <c r="J51" s="79"/>
      <c r="K51" s="79">
        <v>500000</v>
      </c>
      <c r="L51" s="79">
        <v>500000</v>
      </c>
      <c r="M51" s="80">
        <v>1100000</v>
      </c>
      <c r="N51" s="79">
        <f>L51+M51</f>
        <v>1600000</v>
      </c>
      <c r="O51" s="83"/>
      <c r="P51" s="9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s="57" customFormat="1" ht="18.75">
      <c r="A52" s="44"/>
      <c r="B52" s="15"/>
      <c r="C52" s="15"/>
      <c r="D52" s="15"/>
      <c r="E52" s="15" t="s">
        <v>53</v>
      </c>
      <c r="F52" s="15"/>
      <c r="G52" s="15"/>
      <c r="H52" s="76"/>
      <c r="I52" s="15" t="s">
        <v>60</v>
      </c>
      <c r="J52" s="9">
        <f>J53+J54</f>
        <v>247760</v>
      </c>
      <c r="K52" s="9">
        <f>K53+K54</f>
        <v>500000</v>
      </c>
      <c r="L52" s="9">
        <f>L53+L54</f>
        <v>2700000</v>
      </c>
      <c r="M52" s="9">
        <f>M53+M54</f>
        <v>120000</v>
      </c>
      <c r="N52" s="9">
        <f>N53+N54</f>
        <v>2820000</v>
      </c>
      <c r="O52" s="53"/>
      <c r="P52" s="9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s="57" customFormat="1" ht="18.75">
      <c r="A53" s="44"/>
      <c r="B53" s="15"/>
      <c r="C53" s="15"/>
      <c r="D53" s="15"/>
      <c r="E53" s="15"/>
      <c r="F53" s="84">
        <v>4212</v>
      </c>
      <c r="G53" s="84"/>
      <c r="H53" s="85">
        <v>68</v>
      </c>
      <c r="I53" s="84" t="s">
        <v>48</v>
      </c>
      <c r="J53" s="86"/>
      <c r="K53" s="87"/>
      <c r="L53" s="87"/>
      <c r="M53" s="87"/>
      <c r="N53" s="79">
        <f>L53+M53</f>
        <v>0</v>
      </c>
      <c r="O53" s="88"/>
      <c r="P53" s="9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s="57" customFormat="1" ht="18.75">
      <c r="A54" s="44"/>
      <c r="B54" s="15"/>
      <c r="C54" s="15"/>
      <c r="D54" s="15"/>
      <c r="E54" s="15"/>
      <c r="F54" s="77">
        <v>4212</v>
      </c>
      <c r="G54" s="77"/>
      <c r="H54" s="78" t="s">
        <v>61</v>
      </c>
      <c r="I54" s="77" t="s">
        <v>62</v>
      </c>
      <c r="J54" s="79">
        <v>247760</v>
      </c>
      <c r="K54" s="80">
        <v>500000</v>
      </c>
      <c r="L54" s="80">
        <v>2700000</v>
      </c>
      <c r="M54" s="80">
        <v>120000</v>
      </c>
      <c r="N54" s="79">
        <f>L54+M54</f>
        <v>2820000</v>
      </c>
      <c r="O54" s="83"/>
      <c r="P54" s="9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1:251" s="57" customFormat="1" ht="18.75">
      <c r="A55" s="44"/>
      <c r="B55" s="15"/>
      <c r="C55" s="15"/>
      <c r="D55" s="15"/>
      <c r="E55" s="15" t="s">
        <v>54</v>
      </c>
      <c r="F55" s="15"/>
      <c r="G55" s="15"/>
      <c r="H55" s="76"/>
      <c r="I55" s="15" t="s">
        <v>44</v>
      </c>
      <c r="J55" s="9">
        <f>J56</f>
        <v>965951</v>
      </c>
      <c r="K55" s="9">
        <f>K56</f>
        <v>3000000</v>
      </c>
      <c r="L55" s="9">
        <f>L56</f>
        <v>2850000</v>
      </c>
      <c r="M55" s="9">
        <f>M56</f>
        <v>-625000</v>
      </c>
      <c r="N55" s="9">
        <f>N56</f>
        <v>2225000</v>
      </c>
      <c r="O55" s="53"/>
      <c r="P55" s="95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</row>
    <row r="56" spans="1:251" s="57" customFormat="1" ht="18.75">
      <c r="A56" s="44"/>
      <c r="B56" s="15"/>
      <c r="C56" s="15"/>
      <c r="D56" s="15"/>
      <c r="E56" s="15"/>
      <c r="F56" s="77">
        <v>4212</v>
      </c>
      <c r="G56" s="77"/>
      <c r="H56" s="78">
        <v>69</v>
      </c>
      <c r="I56" s="77" t="s">
        <v>49</v>
      </c>
      <c r="J56" s="79">
        <v>965951</v>
      </c>
      <c r="K56" s="80">
        <v>3000000</v>
      </c>
      <c r="L56" s="80">
        <f>3000000-150000</f>
        <v>2850000</v>
      </c>
      <c r="M56" s="80">
        <f>-500000-125000</f>
        <v>-625000</v>
      </c>
      <c r="N56" s="79">
        <f>L56+M56</f>
        <v>2225000</v>
      </c>
      <c r="O56" s="83"/>
      <c r="P56" s="95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</row>
    <row r="57" spans="1:251" s="57" customFormat="1" ht="18.75">
      <c r="A57" s="44"/>
      <c r="B57" s="15"/>
      <c r="C57" s="15"/>
      <c r="D57" s="15"/>
      <c r="E57" s="15" t="s">
        <v>55</v>
      </c>
      <c r="F57" s="15"/>
      <c r="G57" s="15"/>
      <c r="H57" s="76"/>
      <c r="I57" s="15" t="s">
        <v>58</v>
      </c>
      <c r="J57" s="9">
        <f>J58+J59</f>
        <v>3451401</v>
      </c>
      <c r="K57" s="9">
        <v>0</v>
      </c>
      <c r="L57" s="9">
        <v>0</v>
      </c>
      <c r="M57" s="9"/>
      <c r="N57" s="79"/>
      <c r="O57" s="53"/>
      <c r="P57" s="9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</row>
    <row r="58" spans="1:251" s="57" customFormat="1" ht="18.75">
      <c r="A58" s="44"/>
      <c r="B58" s="15"/>
      <c r="C58" s="15"/>
      <c r="D58" s="15"/>
      <c r="E58" s="15"/>
      <c r="F58" s="77">
        <v>4212</v>
      </c>
      <c r="G58" s="77"/>
      <c r="H58" s="78">
        <v>70</v>
      </c>
      <c r="I58" s="77" t="s">
        <v>47</v>
      </c>
      <c r="J58" s="79">
        <v>1999845</v>
      </c>
      <c r="K58" s="80">
        <v>0</v>
      </c>
      <c r="L58" s="80">
        <v>0</v>
      </c>
      <c r="M58" s="80"/>
      <c r="N58" s="79"/>
      <c r="O58" s="83"/>
      <c r="P58" s="95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</row>
    <row r="59" spans="1:251" s="57" customFormat="1" ht="18.75">
      <c r="A59" s="44"/>
      <c r="B59" s="15"/>
      <c r="C59" s="15"/>
      <c r="D59" s="15"/>
      <c r="E59" s="15"/>
      <c r="F59" s="77">
        <v>4212</v>
      </c>
      <c r="G59" s="77"/>
      <c r="H59" s="78" t="s">
        <v>63</v>
      </c>
      <c r="I59" s="77" t="s">
        <v>64</v>
      </c>
      <c r="J59" s="79">
        <v>1451556</v>
      </c>
      <c r="K59" s="80">
        <v>0</v>
      </c>
      <c r="L59" s="80">
        <v>0</v>
      </c>
      <c r="M59" s="80"/>
      <c r="N59" s="79"/>
      <c r="O59" s="83"/>
      <c r="P59" s="95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</row>
    <row r="60" spans="1:251" s="57" customFormat="1" ht="18.75">
      <c r="A60" s="44"/>
      <c r="B60" s="15"/>
      <c r="C60" s="15"/>
      <c r="D60" s="15"/>
      <c r="E60" s="15" t="s">
        <v>56</v>
      </c>
      <c r="F60" s="15"/>
      <c r="G60" s="15"/>
      <c r="H60" s="76"/>
      <c r="I60" s="15" t="s">
        <v>45</v>
      </c>
      <c r="J60" s="9">
        <f>J61</f>
        <v>0</v>
      </c>
      <c r="K60" s="9">
        <f>K61</f>
        <v>200000</v>
      </c>
      <c r="L60" s="9">
        <f>L61</f>
        <v>416384</v>
      </c>
      <c r="M60" s="9">
        <f>M61</f>
        <v>0</v>
      </c>
      <c r="N60" s="9">
        <f>N61</f>
        <v>416384</v>
      </c>
      <c r="O60" s="53"/>
      <c r="P60" s="95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</row>
    <row r="61" spans="1:251" s="57" customFormat="1" ht="18.75">
      <c r="A61" s="44"/>
      <c r="B61" s="15"/>
      <c r="C61" s="15"/>
      <c r="D61" s="15"/>
      <c r="E61" s="15"/>
      <c r="F61" s="77">
        <v>4211</v>
      </c>
      <c r="G61" s="77"/>
      <c r="H61" s="78">
        <v>71</v>
      </c>
      <c r="I61" s="77" t="s">
        <v>3</v>
      </c>
      <c r="J61" s="79"/>
      <c r="K61" s="80">
        <v>200000</v>
      </c>
      <c r="L61" s="80">
        <v>416384</v>
      </c>
      <c r="M61" s="80"/>
      <c r="N61" s="79">
        <f>L61+M61</f>
        <v>416384</v>
      </c>
      <c r="O61" s="83"/>
      <c r="P61" s="9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</row>
    <row r="62" spans="1:251" s="57" customFormat="1" ht="18.75">
      <c r="A62" s="44"/>
      <c r="B62" s="15"/>
      <c r="C62" s="15"/>
      <c r="D62" s="15"/>
      <c r="E62" s="15" t="s">
        <v>98</v>
      </c>
      <c r="F62" s="15"/>
      <c r="G62" s="15"/>
      <c r="H62" s="76"/>
      <c r="I62" s="15" t="s">
        <v>99</v>
      </c>
      <c r="J62" s="9">
        <f>J63+J64</f>
        <v>493648</v>
      </c>
      <c r="K62" s="9">
        <f>K63+K64</f>
        <v>580000</v>
      </c>
      <c r="L62" s="9">
        <f>L63+L64</f>
        <v>580000</v>
      </c>
      <c r="M62" s="9">
        <f>M63+M64</f>
        <v>-140000</v>
      </c>
      <c r="N62" s="9">
        <f>N63+N64</f>
        <v>440000</v>
      </c>
      <c r="O62" s="88"/>
      <c r="P62" s="95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</row>
    <row r="63" spans="1:251" s="57" customFormat="1" ht="18.75">
      <c r="A63" s="44"/>
      <c r="B63" s="15"/>
      <c r="C63" s="15"/>
      <c r="D63" s="15"/>
      <c r="E63" s="15"/>
      <c r="F63" s="77">
        <v>4214</v>
      </c>
      <c r="G63" s="77"/>
      <c r="H63" s="78">
        <v>73</v>
      </c>
      <c r="I63" s="77" t="s">
        <v>105</v>
      </c>
      <c r="J63" s="79"/>
      <c r="K63" s="79">
        <v>80000</v>
      </c>
      <c r="L63" s="79">
        <v>80000</v>
      </c>
      <c r="M63" s="80">
        <v>60000</v>
      </c>
      <c r="N63" s="79">
        <f>L63+M63</f>
        <v>140000</v>
      </c>
      <c r="O63" s="83"/>
      <c r="P63" s="95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</row>
    <row r="64" spans="1:251" s="57" customFormat="1" ht="18.75">
      <c r="A64" s="44"/>
      <c r="B64" s="15"/>
      <c r="C64" s="15"/>
      <c r="D64" s="15"/>
      <c r="E64" s="15"/>
      <c r="F64" s="77">
        <v>4212</v>
      </c>
      <c r="G64" s="77"/>
      <c r="H64" s="78">
        <v>75</v>
      </c>
      <c r="I64" s="77" t="s">
        <v>100</v>
      </c>
      <c r="J64" s="79">
        <v>493648</v>
      </c>
      <c r="K64" s="79">
        <v>500000</v>
      </c>
      <c r="L64" s="79">
        <v>500000</v>
      </c>
      <c r="M64" s="80">
        <v>-200000</v>
      </c>
      <c r="N64" s="79">
        <f>L64+M64</f>
        <v>300000</v>
      </c>
      <c r="O64" s="8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spans="1:251" s="57" customFormat="1" ht="18.75">
      <c r="A65" s="44"/>
      <c r="B65" s="15"/>
      <c r="C65" s="15"/>
      <c r="D65" s="15"/>
      <c r="E65" s="15" t="s">
        <v>65</v>
      </c>
      <c r="F65" s="15"/>
      <c r="G65" s="15"/>
      <c r="H65" s="76"/>
      <c r="I65" s="15" t="s">
        <v>90</v>
      </c>
      <c r="J65" s="9">
        <f>J66</f>
        <v>57535</v>
      </c>
      <c r="K65" s="9">
        <f>K66</f>
        <v>1200000</v>
      </c>
      <c r="L65" s="9">
        <f>L66</f>
        <v>1450000</v>
      </c>
      <c r="M65" s="9">
        <f>M66</f>
        <v>100000</v>
      </c>
      <c r="N65" s="9">
        <f>N66</f>
        <v>1550000</v>
      </c>
      <c r="O65" s="53"/>
      <c r="P65" s="95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</row>
    <row r="66" spans="1:251" s="57" customFormat="1" ht="18.75">
      <c r="A66" s="44"/>
      <c r="B66" s="15"/>
      <c r="C66" s="15"/>
      <c r="D66" s="15"/>
      <c r="E66" s="15"/>
      <c r="F66" s="77">
        <v>4212</v>
      </c>
      <c r="G66" s="77"/>
      <c r="H66" s="78" t="s">
        <v>101</v>
      </c>
      <c r="I66" s="77" t="s">
        <v>91</v>
      </c>
      <c r="J66" s="79">
        <v>57535</v>
      </c>
      <c r="K66" s="80">
        <v>1200000</v>
      </c>
      <c r="L66" s="80">
        <f>1200000+250000</f>
        <v>1450000</v>
      </c>
      <c r="M66" s="80">
        <v>100000</v>
      </c>
      <c r="N66" s="79">
        <f>L66+M66</f>
        <v>1550000</v>
      </c>
      <c r="O66" s="83"/>
      <c r="P66" s="95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</row>
    <row r="67" spans="1:251" s="57" customFormat="1" ht="18.75">
      <c r="A67" s="44"/>
      <c r="B67" s="15"/>
      <c r="C67" s="15"/>
      <c r="D67" s="15"/>
      <c r="E67" s="15" t="s">
        <v>89</v>
      </c>
      <c r="F67" s="15"/>
      <c r="G67" s="15"/>
      <c r="H67" s="76"/>
      <c r="I67" s="15" t="s">
        <v>66</v>
      </c>
      <c r="J67" s="9">
        <f>J68</f>
        <v>917090</v>
      </c>
      <c r="K67" s="9">
        <f>K68</f>
        <v>500000</v>
      </c>
      <c r="L67" s="9">
        <f>L68</f>
        <v>500000</v>
      </c>
      <c r="M67" s="9">
        <f>M68</f>
        <v>-400000</v>
      </c>
      <c r="N67" s="9">
        <f>N68</f>
        <v>100000</v>
      </c>
      <c r="O67" s="53"/>
      <c r="P67" s="95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</row>
    <row r="68" spans="1:251" s="57" customFormat="1" ht="19.5" thickBot="1">
      <c r="A68" s="50"/>
      <c r="B68" s="51"/>
      <c r="C68" s="51"/>
      <c r="D68" s="51"/>
      <c r="E68" s="51"/>
      <c r="F68" s="90">
        <v>4212</v>
      </c>
      <c r="G68" s="90"/>
      <c r="H68" s="91">
        <v>72</v>
      </c>
      <c r="I68" s="90" t="s">
        <v>46</v>
      </c>
      <c r="J68" s="92">
        <v>917090</v>
      </c>
      <c r="K68" s="93">
        <v>500000</v>
      </c>
      <c r="L68" s="93">
        <v>500000</v>
      </c>
      <c r="M68" s="93">
        <v>-400000</v>
      </c>
      <c r="N68" s="92">
        <f>L68+M68</f>
        <v>100000</v>
      </c>
      <c r="O68" s="94"/>
      <c r="P68" s="95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</row>
    <row r="69" spans="1:251" s="57" customFormat="1" ht="18.75">
      <c r="A69" s="8"/>
      <c r="B69" s="8"/>
      <c r="C69" s="8"/>
      <c r="D69" s="8"/>
      <c r="E69" s="97"/>
      <c r="F69" s="98"/>
      <c r="G69" s="99"/>
      <c r="H69" s="99"/>
      <c r="I69" s="100" t="s">
        <v>4</v>
      </c>
      <c r="J69" s="130" t="s">
        <v>114</v>
      </c>
      <c r="K69" s="131">
        <v>2013</v>
      </c>
      <c r="L69" s="131" t="s">
        <v>120</v>
      </c>
      <c r="M69" s="132" t="s">
        <v>88</v>
      </c>
      <c r="N69" s="131" t="s">
        <v>116</v>
      </c>
      <c r="O69" s="133" t="s">
        <v>109</v>
      </c>
      <c r="P69" s="147"/>
      <c r="Q69" s="10"/>
      <c r="R69" s="10"/>
      <c r="S69" s="10"/>
      <c r="T69" s="10"/>
      <c r="U69" s="10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</row>
    <row r="70" spans="1:251" s="57" customFormat="1" ht="18.75">
      <c r="A70" s="8"/>
      <c r="B70" s="8"/>
      <c r="C70" s="8"/>
      <c r="D70" s="8"/>
      <c r="E70" s="97"/>
      <c r="F70" s="101"/>
      <c r="G70" s="101"/>
      <c r="H70" s="101"/>
      <c r="I70" s="100" t="s">
        <v>15</v>
      </c>
      <c r="J70" s="102">
        <f>J80-(J71+J72+J73+J74+J75+J76+J77+J78+J79)</f>
        <v>905181</v>
      </c>
      <c r="K70" s="102">
        <f>K80-(K71+K72+K73+K74+K75+K76+K77+K78+K79)</f>
        <v>3375700</v>
      </c>
      <c r="L70" s="102">
        <f>L80-(L71+L72+L73+L74+L75+L76+L77+L78+L79)</f>
        <v>1475700</v>
      </c>
      <c r="M70" s="102">
        <f>M80-(M71+M72+M73+M74+M75+M76+M77+M78+M79)</f>
        <v>2685000</v>
      </c>
      <c r="N70" s="102">
        <f>N80-(N71+N72+N73+N74+N75+N76+N77+N78+N79)</f>
        <v>4160700</v>
      </c>
      <c r="O70" s="103">
        <f>N70/L70*100</f>
        <v>281.94755031510465</v>
      </c>
      <c r="P70" s="95"/>
      <c r="Q70" s="10"/>
      <c r="R70" s="10"/>
      <c r="S70" s="10"/>
      <c r="T70" s="10"/>
      <c r="U70" s="10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</row>
    <row r="71" spans="1:251" s="57" customFormat="1" ht="18.75">
      <c r="A71" s="8"/>
      <c r="B71" s="8"/>
      <c r="C71" s="8"/>
      <c r="D71" s="8"/>
      <c r="E71" s="97"/>
      <c r="F71" s="101"/>
      <c r="G71" s="101"/>
      <c r="H71" s="101"/>
      <c r="I71" s="100" t="s">
        <v>5</v>
      </c>
      <c r="J71" s="79"/>
      <c r="K71" s="79">
        <v>49000</v>
      </c>
      <c r="L71" s="79">
        <v>49000</v>
      </c>
      <c r="M71" s="143">
        <v>-30000</v>
      </c>
      <c r="N71" s="86">
        <f aca="true" t="shared" si="2" ref="N71:N79">L71+M71</f>
        <v>19000</v>
      </c>
      <c r="O71" s="103">
        <f>N71/L71*100</f>
        <v>38.775510204081634</v>
      </c>
      <c r="P71" s="95"/>
      <c r="Q71" s="10"/>
      <c r="R71" s="10"/>
      <c r="S71" s="10"/>
      <c r="T71" s="10"/>
      <c r="U71" s="10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</row>
    <row r="72" spans="1:251" s="57" customFormat="1" ht="18.75">
      <c r="A72" s="8"/>
      <c r="B72" s="8"/>
      <c r="C72" s="8"/>
      <c r="D72" s="8"/>
      <c r="E72" s="97"/>
      <c r="F72" s="101"/>
      <c r="G72" s="101"/>
      <c r="H72" s="101"/>
      <c r="I72" s="100" t="s">
        <v>119</v>
      </c>
      <c r="J72" s="79">
        <v>526561</v>
      </c>
      <c r="K72" s="79">
        <v>5800000</v>
      </c>
      <c r="L72" s="79">
        <v>5800000</v>
      </c>
      <c r="M72" s="143">
        <v>-4545000</v>
      </c>
      <c r="N72" s="143">
        <f t="shared" si="2"/>
        <v>1255000</v>
      </c>
      <c r="O72" s="103">
        <f>N72/L72*100</f>
        <v>21.637931034482758</v>
      </c>
      <c r="P72" s="95"/>
      <c r="Q72" s="10"/>
      <c r="R72" s="10"/>
      <c r="S72" s="10"/>
      <c r="T72" s="10"/>
      <c r="U72" s="10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</row>
    <row r="73" spans="1:251" s="57" customFormat="1" ht="18.75">
      <c r="A73" s="8"/>
      <c r="B73" s="8"/>
      <c r="C73" s="8"/>
      <c r="D73" s="8"/>
      <c r="E73" s="97"/>
      <c r="F73" s="101"/>
      <c r="G73" s="101"/>
      <c r="H73" s="101"/>
      <c r="I73" s="100" t="s">
        <v>67</v>
      </c>
      <c r="J73" s="79">
        <v>201943</v>
      </c>
      <c r="K73" s="79">
        <v>4050000</v>
      </c>
      <c r="L73" s="79">
        <v>2050000</v>
      </c>
      <c r="M73" s="143">
        <v>1520000</v>
      </c>
      <c r="N73" s="143">
        <f t="shared" si="2"/>
        <v>3570000</v>
      </c>
      <c r="O73" s="103">
        <f>N73/L73*100</f>
        <v>174.14634146341464</v>
      </c>
      <c r="P73" s="95"/>
      <c r="Q73" s="10"/>
      <c r="R73" s="10"/>
      <c r="S73" s="10"/>
      <c r="T73" s="10"/>
      <c r="U73" s="10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</row>
    <row r="74" spans="1:251" s="57" customFormat="1" ht="18.75">
      <c r="A74" s="8"/>
      <c r="B74" s="8"/>
      <c r="C74" s="8"/>
      <c r="D74" s="8"/>
      <c r="E74" s="97"/>
      <c r="F74" s="101"/>
      <c r="G74" s="101"/>
      <c r="H74" s="101"/>
      <c r="I74" s="100" t="s">
        <v>68</v>
      </c>
      <c r="J74" s="79">
        <v>3800000</v>
      </c>
      <c r="K74" s="79">
        <v>2375300</v>
      </c>
      <c r="L74" s="79">
        <v>2375300</v>
      </c>
      <c r="M74" s="143">
        <v>700000</v>
      </c>
      <c r="N74" s="143">
        <f t="shared" si="2"/>
        <v>3075300</v>
      </c>
      <c r="O74" s="103">
        <f>N74/L74*100</f>
        <v>129.4699616890498</v>
      </c>
      <c r="P74" s="95"/>
      <c r="Q74" s="10"/>
      <c r="R74" s="10"/>
      <c r="S74" s="10"/>
      <c r="T74" s="10"/>
      <c r="U74" s="10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</row>
    <row r="75" spans="1:251" s="57" customFormat="1" ht="18.75">
      <c r="A75" s="8"/>
      <c r="B75" s="8"/>
      <c r="C75" s="8"/>
      <c r="D75" s="8"/>
      <c r="E75" s="97"/>
      <c r="F75" s="101"/>
      <c r="G75" s="101"/>
      <c r="H75" s="101"/>
      <c r="I75" s="100" t="s">
        <v>69</v>
      </c>
      <c r="J75" s="79">
        <v>9296586</v>
      </c>
      <c r="K75" s="79"/>
      <c r="L75" s="79"/>
      <c r="M75" s="143">
        <v>450000</v>
      </c>
      <c r="N75" s="143">
        <f t="shared" si="2"/>
        <v>450000</v>
      </c>
      <c r="O75" s="103"/>
      <c r="P75" s="95"/>
      <c r="Q75" s="10"/>
      <c r="R75" s="10"/>
      <c r="S75" s="10"/>
      <c r="T75" s="10"/>
      <c r="U75" s="10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</row>
    <row r="76" spans="1:251" s="57" customFormat="1" ht="18.75">
      <c r="A76" s="8"/>
      <c r="B76" s="8"/>
      <c r="C76" s="8"/>
      <c r="D76" s="8"/>
      <c r="E76" s="97"/>
      <c r="F76" s="101"/>
      <c r="G76" s="101"/>
      <c r="H76" s="101"/>
      <c r="I76" s="100" t="s">
        <v>16</v>
      </c>
      <c r="J76" s="79"/>
      <c r="K76" s="79"/>
      <c r="L76" s="79"/>
      <c r="M76" s="143"/>
      <c r="N76" s="143">
        <f t="shared" si="2"/>
        <v>0</v>
      </c>
      <c r="O76" s="103"/>
      <c r="P76" s="95"/>
      <c r="Q76" s="10"/>
      <c r="R76" s="10"/>
      <c r="S76" s="10"/>
      <c r="T76" s="10"/>
      <c r="U76" s="10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</row>
    <row r="77" spans="1:251" s="57" customFormat="1" ht="18.75">
      <c r="A77" s="8"/>
      <c r="B77" s="8"/>
      <c r="C77" s="8"/>
      <c r="D77" s="8"/>
      <c r="E77" s="97"/>
      <c r="F77" s="101"/>
      <c r="G77" s="101"/>
      <c r="H77" s="101"/>
      <c r="I77" s="100" t="s">
        <v>17</v>
      </c>
      <c r="J77" s="79">
        <v>2312954</v>
      </c>
      <c r="K77" s="79"/>
      <c r="L77" s="79">
        <v>11254384</v>
      </c>
      <c r="M77" s="143"/>
      <c r="N77" s="143">
        <f t="shared" si="2"/>
        <v>11254384</v>
      </c>
      <c r="O77" s="103"/>
      <c r="P77" s="95"/>
      <c r="Q77" s="10"/>
      <c r="R77" s="10"/>
      <c r="S77" s="10"/>
      <c r="T77" s="10"/>
      <c r="U77" s="10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</row>
    <row r="78" spans="1:251" s="57" customFormat="1" ht="18.75">
      <c r="A78" s="8"/>
      <c r="B78" s="8"/>
      <c r="C78" s="8"/>
      <c r="D78" s="8"/>
      <c r="E78" s="97"/>
      <c r="F78" s="101"/>
      <c r="G78" s="101"/>
      <c r="H78" s="101"/>
      <c r="I78" s="100" t="s">
        <v>96</v>
      </c>
      <c r="J78" s="79">
        <v>589288</v>
      </c>
      <c r="K78" s="79"/>
      <c r="L78" s="79"/>
      <c r="M78" s="143"/>
      <c r="N78" s="79">
        <f t="shared" si="2"/>
        <v>0</v>
      </c>
      <c r="O78" s="103"/>
      <c r="P78" s="95"/>
      <c r="Q78" s="10"/>
      <c r="R78" s="10"/>
      <c r="S78" s="10"/>
      <c r="T78" s="10"/>
      <c r="U78" s="10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</row>
    <row r="79" spans="1:251" s="57" customFormat="1" ht="18.75">
      <c r="A79" s="8"/>
      <c r="B79" s="8"/>
      <c r="C79" s="8"/>
      <c r="D79" s="8"/>
      <c r="E79" s="97"/>
      <c r="F79" s="101"/>
      <c r="G79" s="101"/>
      <c r="H79" s="101"/>
      <c r="I79" s="100" t="s">
        <v>97</v>
      </c>
      <c r="J79" s="79"/>
      <c r="K79" s="79">
        <v>12700000</v>
      </c>
      <c r="L79" s="79">
        <v>14700000</v>
      </c>
      <c r="M79" s="143"/>
      <c r="N79" s="79">
        <f t="shared" si="2"/>
        <v>14700000</v>
      </c>
      <c r="O79" s="103">
        <f>N79/L79*100</f>
        <v>100</v>
      </c>
      <c r="P79" s="95"/>
      <c r="Q79" s="10"/>
      <c r="R79" s="10"/>
      <c r="S79" s="10"/>
      <c r="T79" s="10"/>
      <c r="U79" s="10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</row>
    <row r="80" spans="1:251" s="57" customFormat="1" ht="18.75">
      <c r="A80" s="8"/>
      <c r="B80" s="8"/>
      <c r="C80" s="8"/>
      <c r="D80" s="8"/>
      <c r="E80" s="97"/>
      <c r="F80" s="101"/>
      <c r="G80" s="101"/>
      <c r="H80" s="101"/>
      <c r="I80" s="100" t="s">
        <v>6</v>
      </c>
      <c r="J80" s="102">
        <f>J11</f>
        <v>17632513</v>
      </c>
      <c r="K80" s="102">
        <f>K11</f>
        <v>28350000</v>
      </c>
      <c r="L80" s="102">
        <f>L11</f>
        <v>37704384</v>
      </c>
      <c r="M80" s="102">
        <f>M11</f>
        <v>780000</v>
      </c>
      <c r="N80" s="141">
        <f>N11</f>
        <v>38484384</v>
      </c>
      <c r="O80" s="103">
        <f>N80/L80*100</f>
        <v>102.0687249525148</v>
      </c>
      <c r="P80" s="95"/>
      <c r="Q80" s="10"/>
      <c r="R80" s="10"/>
      <c r="S80" s="10"/>
      <c r="T80" s="10"/>
      <c r="U80" s="10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</row>
    <row r="81" spans="1:23" s="57" customFormat="1" ht="18.75">
      <c r="A81" s="134" t="s">
        <v>117</v>
      </c>
      <c r="B81" s="135"/>
      <c r="C81" s="104"/>
      <c r="D81" s="104"/>
      <c r="E81" s="136"/>
      <c r="F81" s="137"/>
      <c r="G81" s="106"/>
      <c r="H81" s="105"/>
      <c r="I81" s="105"/>
      <c r="J81" s="105"/>
      <c r="K81" s="105"/>
      <c r="L81" s="105"/>
      <c r="M81" s="105"/>
      <c r="N81" s="105"/>
      <c r="O81" s="105"/>
      <c r="P81" s="105"/>
      <c r="Q81" s="29"/>
      <c r="R81" s="8"/>
      <c r="S81" s="10"/>
      <c r="T81" s="10"/>
      <c r="U81" s="10"/>
      <c r="V81" s="10"/>
      <c r="W81" s="10"/>
    </row>
    <row r="82" spans="1:23" s="57" customFormat="1" ht="18.75">
      <c r="A82" s="138" t="s">
        <v>121</v>
      </c>
      <c r="B82" s="138"/>
      <c r="C82" s="104"/>
      <c r="D82" s="104"/>
      <c r="E82" s="136"/>
      <c r="F82" s="137"/>
      <c r="G82" s="106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0"/>
      <c r="T82" s="10"/>
      <c r="U82" s="10"/>
      <c r="V82" s="10"/>
      <c r="W82" s="10"/>
    </row>
    <row r="83" spans="1:23" s="57" customFormat="1" ht="18.75">
      <c r="A83" s="138" t="s">
        <v>126</v>
      </c>
      <c r="B83" s="138"/>
      <c r="C83" s="104"/>
      <c r="D83" s="104"/>
      <c r="E83" s="136"/>
      <c r="F83" s="137"/>
      <c r="G83" s="106"/>
      <c r="H83" s="105"/>
      <c r="I83" s="105"/>
      <c r="J83" s="105"/>
      <c r="K83" s="105"/>
      <c r="L83" s="105"/>
      <c r="M83" s="107"/>
      <c r="N83" s="107"/>
      <c r="O83" s="105"/>
      <c r="P83" s="105"/>
      <c r="Q83" s="21"/>
      <c r="R83" s="21"/>
      <c r="S83" s="10"/>
      <c r="T83" s="10"/>
      <c r="U83" s="10"/>
      <c r="V83" s="10"/>
      <c r="W83" s="10"/>
    </row>
    <row r="84" spans="1:23" s="57" customFormat="1" ht="18.75">
      <c r="A84" s="108"/>
      <c r="B84" s="108"/>
      <c r="C84" s="108"/>
      <c r="D84" s="108"/>
      <c r="E84" s="108"/>
      <c r="F84" s="108"/>
      <c r="G84" s="108"/>
      <c r="H84" s="108"/>
      <c r="I84" s="153" t="s">
        <v>127</v>
      </c>
      <c r="J84" s="153"/>
      <c r="K84" s="153"/>
      <c r="L84" s="153"/>
      <c r="M84" s="153"/>
      <c r="N84" s="109"/>
      <c r="O84" s="107"/>
      <c r="P84" s="107"/>
      <c r="Q84" s="22"/>
      <c r="R84" s="22"/>
      <c r="S84" s="10"/>
      <c r="T84" s="10"/>
      <c r="U84" s="10"/>
      <c r="V84" s="10"/>
      <c r="W84" s="10"/>
    </row>
    <row r="85" spans="1:23" s="57" customFormat="1" ht="18.75">
      <c r="A85" s="108"/>
      <c r="B85" s="108"/>
      <c r="C85" s="108"/>
      <c r="D85" s="108"/>
      <c r="E85" s="108"/>
      <c r="F85" s="108"/>
      <c r="G85" s="108"/>
      <c r="H85" s="108"/>
      <c r="I85" s="153"/>
      <c r="J85" s="151"/>
      <c r="K85" s="151"/>
      <c r="L85" s="153" t="s">
        <v>123</v>
      </c>
      <c r="M85" s="153"/>
      <c r="N85" s="109"/>
      <c r="O85" s="109"/>
      <c r="P85" s="109"/>
      <c r="Q85" s="22"/>
      <c r="R85" s="22"/>
      <c r="S85" s="10"/>
      <c r="T85" s="10"/>
      <c r="U85" s="10"/>
      <c r="V85" s="10"/>
      <c r="W85" s="10"/>
    </row>
    <row r="86" spans="1:23" s="57" customFormat="1" ht="18.75">
      <c r="A86" s="108"/>
      <c r="B86" s="108"/>
      <c r="C86" s="108"/>
      <c r="D86" s="108"/>
      <c r="E86" s="108"/>
      <c r="F86" s="108"/>
      <c r="G86" s="108"/>
      <c r="H86" s="108"/>
      <c r="I86" s="153"/>
      <c r="J86" s="153"/>
      <c r="K86" s="153"/>
      <c r="L86" s="153" t="s">
        <v>124</v>
      </c>
      <c r="M86" s="153"/>
      <c r="N86" s="110"/>
      <c r="O86" s="109"/>
      <c r="P86" s="109"/>
      <c r="Q86" s="10"/>
      <c r="R86" s="10"/>
      <c r="S86" s="10"/>
      <c r="T86" s="10"/>
      <c r="U86" s="10"/>
      <c r="V86" s="10"/>
      <c r="W86" s="10"/>
    </row>
    <row r="87" spans="5:23" s="57" customFormat="1" ht="18.75">
      <c r="E87" s="14"/>
      <c r="F87" s="14"/>
      <c r="G87" s="14"/>
      <c r="H87" s="17"/>
      <c r="I87" s="152"/>
      <c r="J87" s="152"/>
      <c r="K87" s="152"/>
      <c r="L87" s="152" t="s">
        <v>125</v>
      </c>
      <c r="M87" s="152"/>
      <c r="N87" s="110"/>
      <c r="O87" s="110"/>
      <c r="P87" s="110"/>
      <c r="Q87" s="18"/>
      <c r="R87" s="18"/>
      <c r="S87" s="10"/>
      <c r="T87" s="10"/>
      <c r="U87" s="10"/>
      <c r="V87" s="10"/>
      <c r="W87" s="10"/>
    </row>
    <row r="88" spans="5:23" s="57" customFormat="1" ht="18.75">
      <c r="E88" s="14"/>
      <c r="F88" s="14"/>
      <c r="G88" s="14"/>
      <c r="H88" s="14"/>
      <c r="I88" s="14"/>
      <c r="J88" s="14"/>
      <c r="K88" s="10"/>
      <c r="L88" s="9"/>
      <c r="M88" s="110"/>
      <c r="N88" s="110"/>
      <c r="O88" s="110"/>
      <c r="P88" s="110"/>
      <c r="Q88" s="18"/>
      <c r="R88" s="18"/>
      <c r="S88" s="10"/>
      <c r="T88" s="10"/>
      <c r="U88" s="10"/>
      <c r="V88" s="10"/>
      <c r="W88" s="10"/>
    </row>
    <row r="89" spans="5:23" s="57" customFormat="1" ht="18.75">
      <c r="E89" s="14"/>
      <c r="F89" s="14"/>
      <c r="G89" s="14"/>
      <c r="H89" s="17"/>
      <c r="I89" s="14"/>
      <c r="J89" s="14"/>
      <c r="K89" s="9"/>
      <c r="L89" s="10"/>
      <c r="M89" s="10"/>
      <c r="N89" s="10"/>
      <c r="O89" s="110"/>
      <c r="P89" s="110"/>
      <c r="Q89" s="18"/>
      <c r="R89" s="18"/>
      <c r="S89" s="10"/>
      <c r="T89" s="10"/>
      <c r="U89" s="10"/>
      <c r="V89" s="10"/>
      <c r="W89" s="10"/>
    </row>
    <row r="90" spans="5:23" s="57" customFormat="1" ht="18.75">
      <c r="E90" s="14"/>
      <c r="F90" s="14"/>
      <c r="G90" s="14"/>
      <c r="H90" s="17"/>
      <c r="I90" s="14"/>
      <c r="J90" s="14"/>
      <c r="K90" s="10"/>
      <c r="L90" s="111"/>
      <c r="M90" s="18"/>
      <c r="N90" s="18"/>
      <c r="O90" s="10"/>
      <c r="P90" s="10"/>
      <c r="Q90" s="10"/>
      <c r="R90" s="10"/>
      <c r="S90" s="10"/>
      <c r="T90" s="10"/>
      <c r="U90" s="10"/>
      <c r="V90" s="10"/>
      <c r="W90" s="10"/>
    </row>
    <row r="91" spans="5:23" s="57" customFormat="1" ht="18.75">
      <c r="E91" s="14"/>
      <c r="F91" s="14"/>
      <c r="G91" s="14"/>
      <c r="H91" s="17"/>
      <c r="I91" s="14"/>
      <c r="J91" s="14"/>
      <c r="K91" s="111"/>
      <c r="L91" s="111"/>
      <c r="M91" s="18"/>
      <c r="N91" s="18"/>
      <c r="O91" s="18"/>
      <c r="P91" s="18"/>
      <c r="Q91" s="18"/>
      <c r="R91" s="18"/>
      <c r="S91" s="10"/>
      <c r="T91" s="10"/>
      <c r="U91" s="10"/>
      <c r="V91" s="10"/>
      <c r="W91" s="10"/>
    </row>
    <row r="92" spans="5:23" s="57" customFormat="1" ht="18.75">
      <c r="E92" s="14"/>
      <c r="F92" s="14"/>
      <c r="G92" s="14"/>
      <c r="H92" s="17"/>
      <c r="I92" s="14"/>
      <c r="J92" s="14"/>
      <c r="K92" s="111"/>
      <c r="L92" s="112"/>
      <c r="M92" s="114"/>
      <c r="N92" s="114"/>
      <c r="O92" s="18"/>
      <c r="P92" s="18"/>
      <c r="Q92" s="18"/>
      <c r="R92" s="18"/>
      <c r="S92" s="10"/>
      <c r="T92" s="10"/>
      <c r="U92" s="10"/>
      <c r="V92" s="10"/>
      <c r="W92" s="10"/>
    </row>
    <row r="93" spans="5:23" s="57" customFormat="1" ht="18.75">
      <c r="E93" s="14"/>
      <c r="F93" s="112"/>
      <c r="G93" s="113"/>
      <c r="H93" s="14"/>
      <c r="I93" s="96"/>
      <c r="J93" s="96"/>
      <c r="K93" s="112"/>
      <c r="L93" s="115"/>
      <c r="M93" s="114"/>
      <c r="N93" s="114"/>
      <c r="O93" s="114"/>
      <c r="P93" s="114"/>
      <c r="Q93" s="114"/>
      <c r="R93" s="10"/>
      <c r="S93" s="10"/>
      <c r="T93" s="10"/>
      <c r="U93" s="10"/>
      <c r="V93" s="10"/>
      <c r="W93" s="10"/>
    </row>
    <row r="94" spans="5:23" s="57" customFormat="1" ht="18.75">
      <c r="E94" s="14"/>
      <c r="F94" s="112"/>
      <c r="G94" s="113"/>
      <c r="H94" s="17"/>
      <c r="I94" s="112"/>
      <c r="J94" s="112"/>
      <c r="K94" s="115"/>
      <c r="L94" s="115"/>
      <c r="M94" s="115"/>
      <c r="N94" s="115"/>
      <c r="O94" s="114"/>
      <c r="P94" s="114"/>
      <c r="Q94" s="112"/>
      <c r="R94" s="10"/>
      <c r="S94" s="10"/>
      <c r="T94" s="10"/>
      <c r="U94" s="10"/>
      <c r="V94" s="10"/>
      <c r="W94" s="10"/>
    </row>
    <row r="95" spans="5:23" s="57" customFormat="1" ht="18.75">
      <c r="E95" s="14"/>
      <c r="F95" s="14"/>
      <c r="G95" s="14"/>
      <c r="H95" s="14"/>
      <c r="I95" s="14"/>
      <c r="J95" s="14"/>
      <c r="K95" s="115"/>
      <c r="L95" s="115"/>
      <c r="M95" s="116"/>
      <c r="N95" s="116"/>
      <c r="O95" s="115"/>
      <c r="P95" s="115"/>
      <c r="Q95" s="10"/>
      <c r="R95" s="10"/>
      <c r="S95" s="10"/>
      <c r="T95" s="10"/>
      <c r="U95" s="10"/>
      <c r="V95" s="10"/>
      <c r="W95" s="10"/>
    </row>
    <row r="96" spans="1:23" s="57" customFormat="1" ht="18.75">
      <c r="A96" s="12"/>
      <c r="B96" s="12"/>
      <c r="C96" s="12"/>
      <c r="D96" s="12"/>
      <c r="E96" s="14"/>
      <c r="F96" s="14"/>
      <c r="G96" s="14"/>
      <c r="H96" s="17"/>
      <c r="I96" s="112"/>
      <c r="J96" s="112"/>
      <c r="K96" s="115"/>
      <c r="L96" s="9"/>
      <c r="M96" s="116"/>
      <c r="N96" s="116"/>
      <c r="O96" s="116"/>
      <c r="P96" s="116"/>
      <c r="Q96" s="117"/>
      <c r="R96" s="10"/>
      <c r="S96" s="10"/>
      <c r="T96" s="10"/>
      <c r="U96" s="10"/>
      <c r="V96" s="10"/>
      <c r="W96" s="10"/>
    </row>
    <row r="97" spans="1:23" s="57" customFormat="1" ht="18.75">
      <c r="A97" s="12"/>
      <c r="B97" s="12"/>
      <c r="C97" s="12"/>
      <c r="D97" s="12"/>
      <c r="E97" s="14"/>
      <c r="F97" s="14"/>
      <c r="G97" s="14"/>
      <c r="H97" s="17"/>
      <c r="I97" s="15"/>
      <c r="J97" s="15"/>
      <c r="K97" s="9"/>
      <c r="L97" s="118"/>
      <c r="M97" s="110"/>
      <c r="N97" s="110"/>
      <c r="O97" s="116"/>
      <c r="P97" s="116"/>
      <c r="Q97" s="117"/>
      <c r="R97" s="10"/>
      <c r="S97" s="10"/>
      <c r="T97" s="10"/>
      <c r="U97" s="10"/>
      <c r="V97" s="10"/>
      <c r="W97" s="10"/>
    </row>
    <row r="98" spans="1:23" s="57" customFormat="1" ht="18.75">
      <c r="A98" s="12"/>
      <c r="B98" s="12"/>
      <c r="C98" s="12"/>
      <c r="D98" s="12"/>
      <c r="E98" s="14"/>
      <c r="F98" s="14"/>
      <c r="G98" s="14"/>
      <c r="H98" s="17"/>
      <c r="I98" s="15"/>
      <c r="J98" s="15"/>
      <c r="K98" s="118"/>
      <c r="L98" s="118"/>
      <c r="M98" s="110"/>
      <c r="N98" s="110"/>
      <c r="O98" s="110"/>
      <c r="P98" s="110"/>
      <c r="Q98" s="18"/>
      <c r="R98" s="10"/>
      <c r="S98" s="10"/>
      <c r="T98" s="10"/>
      <c r="U98" s="10"/>
      <c r="V98" s="10"/>
      <c r="W98" s="10"/>
    </row>
    <row r="99" spans="1:23" s="57" customFormat="1" ht="18.75">
      <c r="A99" s="12"/>
      <c r="B99" s="12"/>
      <c r="C99" s="12"/>
      <c r="D99" s="12"/>
      <c r="E99" s="14"/>
      <c r="F99" s="14"/>
      <c r="G99" s="14"/>
      <c r="H99" s="17"/>
      <c r="I99" s="15"/>
      <c r="J99" s="15"/>
      <c r="K99" s="118"/>
      <c r="L99" s="9"/>
      <c r="M99" s="110"/>
      <c r="N99" s="110"/>
      <c r="O99" s="110"/>
      <c r="P99" s="110"/>
      <c r="Q99" s="18"/>
      <c r="R99" s="10"/>
      <c r="S99" s="10"/>
      <c r="T99" s="10"/>
      <c r="U99" s="10"/>
      <c r="V99" s="10"/>
      <c r="W99" s="10"/>
    </row>
    <row r="100" spans="1:23" s="57" customFormat="1" ht="18.75">
      <c r="A100" s="12"/>
      <c r="B100" s="12"/>
      <c r="C100" s="12"/>
      <c r="D100" s="12"/>
      <c r="E100" s="14"/>
      <c r="F100" s="14"/>
      <c r="G100" s="14"/>
      <c r="H100" s="17"/>
      <c r="I100" s="15"/>
      <c r="J100" s="15"/>
      <c r="K100" s="9"/>
      <c r="L100" s="9"/>
      <c r="M100" s="10"/>
      <c r="N100" s="10"/>
      <c r="O100" s="110"/>
      <c r="P100" s="110"/>
      <c r="Q100" s="18"/>
      <c r="R100" s="10"/>
      <c r="S100" s="10"/>
      <c r="T100" s="10"/>
      <c r="U100" s="10"/>
      <c r="V100" s="10"/>
      <c r="W100" s="10"/>
    </row>
    <row r="101" spans="1:23" s="57" customFormat="1" ht="18.75">
      <c r="A101" s="12"/>
      <c r="B101" s="12"/>
      <c r="C101" s="12"/>
      <c r="D101" s="12"/>
      <c r="E101" s="14"/>
      <c r="F101" s="14"/>
      <c r="G101" s="14"/>
      <c r="H101" s="17"/>
      <c r="I101" s="15"/>
      <c r="J101" s="15"/>
      <c r="K101" s="9"/>
      <c r="L101" s="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57" customFormat="1" ht="18.75">
      <c r="A102" s="12"/>
      <c r="B102" s="12"/>
      <c r="C102" s="12"/>
      <c r="D102" s="12"/>
      <c r="E102" s="14"/>
      <c r="F102" s="14"/>
      <c r="G102" s="14"/>
      <c r="H102" s="17"/>
      <c r="I102" s="15"/>
      <c r="J102" s="15"/>
      <c r="K102" s="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57" customFormat="1" ht="18.75">
      <c r="A103" s="12"/>
      <c r="B103" s="12"/>
      <c r="C103" s="12"/>
      <c r="D103" s="12"/>
      <c r="E103" s="14"/>
      <c r="F103" s="14"/>
      <c r="G103" s="14"/>
      <c r="H103" s="17"/>
      <c r="I103" s="15"/>
      <c r="J103" s="15"/>
      <c r="K103" s="10"/>
      <c r="L103" s="9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57" customFormat="1" ht="18.75">
      <c r="A104" s="12"/>
      <c r="B104" s="12"/>
      <c r="C104" s="12"/>
      <c r="D104" s="12"/>
      <c r="E104" s="14"/>
      <c r="F104" s="14"/>
      <c r="G104" s="14"/>
      <c r="H104" s="17"/>
      <c r="I104" s="15"/>
      <c r="J104" s="15"/>
      <c r="K104" s="9"/>
      <c r="L104" s="9"/>
      <c r="M104" s="110"/>
      <c r="N104" s="1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57" customFormat="1" ht="18.75">
      <c r="A105" s="14"/>
      <c r="B105" s="14"/>
      <c r="C105" s="14"/>
      <c r="D105" s="14"/>
      <c r="E105" s="14"/>
      <c r="F105" s="14"/>
      <c r="G105" s="14"/>
      <c r="H105" s="17"/>
      <c r="I105" s="15"/>
      <c r="J105" s="15"/>
      <c r="K105" s="9"/>
      <c r="L105" s="10"/>
      <c r="M105" s="110"/>
      <c r="N105" s="110"/>
      <c r="O105" s="110"/>
      <c r="P105" s="110"/>
      <c r="Q105" s="18"/>
      <c r="R105" s="10"/>
      <c r="S105" s="10"/>
      <c r="T105" s="10"/>
      <c r="U105" s="10"/>
      <c r="V105" s="10"/>
      <c r="W105" s="10"/>
    </row>
    <row r="106" spans="1:23" s="57" customFormat="1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0"/>
      <c r="L106" s="9"/>
      <c r="M106" s="110"/>
      <c r="N106" s="110"/>
      <c r="O106" s="110"/>
      <c r="P106" s="110"/>
      <c r="Q106" s="18"/>
      <c r="R106" s="10"/>
      <c r="S106" s="10"/>
      <c r="T106" s="10"/>
      <c r="U106" s="10"/>
      <c r="V106" s="10"/>
      <c r="W106" s="10"/>
    </row>
    <row r="107" spans="1:23" s="57" customFormat="1" ht="18.75">
      <c r="A107" s="14"/>
      <c r="B107" s="14"/>
      <c r="C107" s="14"/>
      <c r="D107" s="14"/>
      <c r="E107" s="14"/>
      <c r="F107" s="14"/>
      <c r="G107" s="14"/>
      <c r="H107" s="17"/>
      <c r="I107" s="14"/>
      <c r="J107" s="14"/>
      <c r="K107" s="9"/>
      <c r="L107" s="10"/>
      <c r="M107" s="10"/>
      <c r="N107" s="10"/>
      <c r="O107" s="110"/>
      <c r="P107" s="110"/>
      <c r="Q107" s="18"/>
      <c r="R107" s="10"/>
      <c r="S107" s="10"/>
      <c r="T107" s="10"/>
      <c r="U107" s="10"/>
      <c r="V107" s="10"/>
      <c r="W107" s="10"/>
    </row>
    <row r="108" spans="1:23" s="57" customFormat="1" ht="18.75">
      <c r="A108" s="14"/>
      <c r="B108" s="14"/>
      <c r="C108" s="14"/>
      <c r="D108" s="14"/>
      <c r="E108" s="14"/>
      <c r="F108" s="14"/>
      <c r="G108" s="14"/>
      <c r="H108" s="17"/>
      <c r="I108" s="14"/>
      <c r="J108" s="14"/>
      <c r="K108" s="10"/>
      <c r="L108" s="111"/>
      <c r="M108" s="18"/>
      <c r="N108" s="18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57" customFormat="1" ht="18.75">
      <c r="A109" s="14"/>
      <c r="B109" s="14"/>
      <c r="C109" s="14"/>
      <c r="D109" s="14"/>
      <c r="E109" s="14"/>
      <c r="F109" s="14"/>
      <c r="G109" s="14"/>
      <c r="H109" s="17"/>
      <c r="I109" s="14"/>
      <c r="J109" s="14"/>
      <c r="K109" s="111"/>
      <c r="L109" s="111"/>
      <c r="M109" s="18"/>
      <c r="N109" s="18"/>
      <c r="O109" s="18"/>
      <c r="P109" s="18"/>
      <c r="Q109" s="18"/>
      <c r="R109" s="10"/>
      <c r="S109" s="10"/>
      <c r="T109" s="10"/>
      <c r="U109" s="10"/>
      <c r="V109" s="10"/>
      <c r="W109" s="10"/>
    </row>
    <row r="110" spans="1:23" s="57" customFormat="1" ht="18.75">
      <c r="A110" s="14"/>
      <c r="B110" s="14"/>
      <c r="C110" s="14"/>
      <c r="D110" s="14"/>
      <c r="E110" s="14"/>
      <c r="F110" s="14"/>
      <c r="G110" s="14"/>
      <c r="H110" s="17"/>
      <c r="I110" s="14"/>
      <c r="J110" s="14"/>
      <c r="K110" s="111"/>
      <c r="L110" s="10"/>
      <c r="M110" s="10"/>
      <c r="N110" s="10"/>
      <c r="O110" s="18"/>
      <c r="P110" s="18"/>
      <c r="Q110" s="18"/>
      <c r="R110" s="10"/>
      <c r="S110" s="10"/>
      <c r="T110" s="10"/>
      <c r="U110" s="10"/>
      <c r="V110" s="10"/>
      <c r="W110" s="10"/>
    </row>
    <row r="111" spans="1:23" s="57" customFormat="1" ht="18.75">
      <c r="A111" s="14"/>
      <c r="B111" s="14"/>
      <c r="C111" s="14"/>
      <c r="D111" s="14"/>
      <c r="E111" s="14"/>
      <c r="F111" s="17"/>
      <c r="G111" s="14"/>
      <c r="H111" s="17"/>
      <c r="I111" s="14"/>
      <c r="J111" s="14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57" customFormat="1" ht="18.75">
      <c r="A112" s="14"/>
      <c r="B112" s="14"/>
      <c r="C112" s="14"/>
      <c r="D112" s="14"/>
      <c r="E112" s="14"/>
      <c r="F112" s="17"/>
      <c r="G112" s="14"/>
      <c r="H112" s="17"/>
      <c r="I112" s="14"/>
      <c r="J112" s="14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57" customFormat="1" ht="18.75">
      <c r="A113" s="19"/>
      <c r="B113" s="19"/>
      <c r="C113" s="19"/>
      <c r="D113" s="19"/>
      <c r="E113" s="19"/>
      <c r="F113" s="19"/>
      <c r="G113" s="19"/>
      <c r="H113" s="20"/>
      <c r="I113" s="14"/>
      <c r="J113" s="14"/>
      <c r="K113" s="10"/>
      <c r="L113" s="10"/>
      <c r="M113" s="10"/>
      <c r="N113" s="10"/>
      <c r="O113" s="10"/>
      <c r="P113" s="10"/>
      <c r="Q113" s="10"/>
      <c r="R113" s="10"/>
      <c r="S113" s="14"/>
      <c r="T113" s="14"/>
      <c r="U113" s="14"/>
      <c r="V113" s="14"/>
      <c r="W113" s="14"/>
    </row>
    <row r="114" spans="1:23" s="57" customFormat="1" ht="18.75">
      <c r="A114" s="19"/>
      <c r="B114" s="19"/>
      <c r="C114" s="19"/>
      <c r="D114" s="19"/>
      <c r="E114" s="19"/>
      <c r="F114" s="19"/>
      <c r="G114" s="19"/>
      <c r="H114" s="20"/>
      <c r="I114" s="14"/>
      <c r="J114" s="14"/>
      <c r="K114" s="10"/>
      <c r="L114" s="10"/>
      <c r="M114" s="10"/>
      <c r="N114" s="10"/>
      <c r="O114" s="10"/>
      <c r="P114" s="10"/>
      <c r="Q114" s="10"/>
      <c r="R114" s="10"/>
      <c r="S114" s="14"/>
      <c r="T114" s="14"/>
      <c r="U114" s="14"/>
      <c r="V114" s="14"/>
      <c r="W114" s="14"/>
    </row>
    <row r="115" spans="1:23" s="57" customFormat="1" ht="18.75">
      <c r="A115" s="14"/>
      <c r="B115" s="14"/>
      <c r="C115" s="14"/>
      <c r="D115" s="14"/>
      <c r="E115" s="14"/>
      <c r="F115" s="14"/>
      <c r="G115" s="14"/>
      <c r="H115" s="17"/>
      <c r="I115" s="14"/>
      <c r="J115" s="14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57" customFormat="1" ht="18.75">
      <c r="A116" s="14"/>
      <c r="B116" s="14"/>
      <c r="C116" s="14"/>
      <c r="D116" s="14"/>
      <c r="E116" s="14"/>
      <c r="F116" s="14"/>
      <c r="G116" s="14"/>
      <c r="H116" s="17"/>
      <c r="I116" s="14"/>
      <c r="J116" s="14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57" customFormat="1" ht="18.75">
      <c r="A117" s="14"/>
      <c r="B117" s="14"/>
      <c r="C117" s="14"/>
      <c r="D117" s="14"/>
      <c r="E117" s="14"/>
      <c r="F117" s="14"/>
      <c r="G117" s="14"/>
      <c r="H117" s="17"/>
      <c r="I117" s="14"/>
      <c r="J117" s="14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57" customFormat="1" ht="18.75">
      <c r="A118" s="14"/>
      <c r="B118" s="14"/>
      <c r="C118" s="14"/>
      <c r="D118" s="14"/>
      <c r="E118" s="14"/>
      <c r="F118" s="14"/>
      <c r="G118" s="14"/>
      <c r="H118" s="17"/>
      <c r="I118" s="14"/>
      <c r="J118" s="14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57" customFormat="1" ht="18.75">
      <c r="A119" s="14"/>
      <c r="B119" s="14"/>
      <c r="C119" s="14"/>
      <c r="D119" s="14"/>
      <c r="E119" s="14"/>
      <c r="F119" s="14"/>
      <c r="G119" s="14"/>
      <c r="H119" s="17"/>
      <c r="I119" s="14"/>
      <c r="J119" s="14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57" customFormat="1" ht="18.75">
      <c r="A120" s="14"/>
      <c r="B120" s="14"/>
      <c r="C120" s="14"/>
      <c r="D120" s="14"/>
      <c r="E120" s="14"/>
      <c r="F120" s="14"/>
      <c r="G120" s="14"/>
      <c r="H120" s="17"/>
      <c r="I120" s="14"/>
      <c r="J120" s="14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57" customFormat="1" ht="18.75">
      <c r="A121" s="14"/>
      <c r="B121" s="14"/>
      <c r="C121" s="14"/>
      <c r="D121" s="14"/>
      <c r="E121" s="14"/>
      <c r="F121" s="14"/>
      <c r="G121" s="14"/>
      <c r="H121" s="17"/>
      <c r="I121" s="14"/>
      <c r="J121" s="14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57" customFormat="1" ht="18.75">
      <c r="A122" s="14"/>
      <c r="B122" s="14"/>
      <c r="C122" s="14"/>
      <c r="D122" s="14"/>
      <c r="E122" s="14"/>
      <c r="F122" s="14"/>
      <c r="G122" s="14"/>
      <c r="H122" s="17"/>
      <c r="I122" s="14"/>
      <c r="J122" s="14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57" customFormat="1" ht="18.75">
      <c r="A123" s="14"/>
      <c r="B123" s="14"/>
      <c r="C123" s="14"/>
      <c r="D123" s="14"/>
      <c r="E123" s="14"/>
      <c r="F123" s="14"/>
      <c r="G123" s="14"/>
      <c r="H123" s="17"/>
      <c r="I123" s="14"/>
      <c r="J123" s="14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57" customFormat="1" ht="18.75">
      <c r="A124" s="14"/>
      <c r="B124" s="14"/>
      <c r="C124" s="14"/>
      <c r="D124" s="14"/>
      <c r="E124" s="14"/>
      <c r="F124" s="14"/>
      <c r="G124" s="14"/>
      <c r="H124" s="17"/>
      <c r="I124" s="14"/>
      <c r="J124" s="14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57" customFormat="1" ht="18.75">
      <c r="A125" s="14"/>
      <c r="B125" s="14"/>
      <c r="C125" s="14"/>
      <c r="D125" s="14"/>
      <c r="E125" s="14"/>
      <c r="F125" s="14"/>
      <c r="G125" s="14"/>
      <c r="H125" s="17"/>
      <c r="I125" s="14"/>
      <c r="J125" s="14"/>
      <c r="K125" s="10"/>
      <c r="L125" s="12"/>
      <c r="M125" s="12"/>
      <c r="N125" s="12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57" customFormat="1" ht="1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26"/>
      <c r="M126" s="26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26"/>
      <c r="O127" s="12"/>
      <c r="P127" s="12"/>
      <c r="Q127" s="12"/>
      <c r="R127" s="12"/>
      <c r="S127" s="12"/>
      <c r="T127" s="12"/>
      <c r="U127" s="12"/>
      <c r="V127" s="12"/>
      <c r="W127" s="12"/>
    </row>
  </sheetData>
  <sheetProtection/>
  <mergeCells count="2">
    <mergeCell ref="A4:O4"/>
    <mergeCell ref="A5:O5"/>
  </mergeCells>
  <printOptions/>
  <pageMargins left="0.5905511811023623" right="0" top="0" bottom="0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Korisnik</cp:lastModifiedBy>
  <cp:lastPrinted>2013-10-18T09:34:44Z</cp:lastPrinted>
  <dcterms:created xsi:type="dcterms:W3CDTF">2003-09-05T07:00:29Z</dcterms:created>
  <dcterms:modified xsi:type="dcterms:W3CDTF">2013-10-18T09:36:04Z</dcterms:modified>
  <cp:category/>
  <cp:version/>
  <cp:contentType/>
  <cp:contentStatus/>
</cp:coreProperties>
</file>